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5265" yWindow="405" windowWidth="19320" windowHeight="13620"/>
  </bookViews>
  <sheets>
    <sheet name="Respargns d'energia total" sheetId="2" r:id="rId1"/>
    <sheet name="Electricitad" sheetId="1" r:id="rId2"/>
    <sheet name="Chalur" sheetId="4" r:id="rId3"/>
    <sheet name="Tabelle3" sheetId="3" r:id="rId4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2"/>
  <c r="A19"/>
  <c r="A18"/>
  <c r="A13"/>
  <c r="A12"/>
  <c r="A9"/>
  <c r="A8"/>
  <c r="B14"/>
  <c r="F50" i="1" l="1"/>
  <c r="D13" i="2" s="1"/>
  <c r="F42" i="1"/>
  <c r="F40"/>
  <c r="F32"/>
  <c r="E11" i="2" s="1"/>
  <c r="F30" i="1"/>
  <c r="D11" i="2" s="1"/>
  <c r="F22" i="1"/>
  <c r="E10" i="2" s="1"/>
  <c r="F20" i="1"/>
  <c r="D10" i="2" s="1"/>
  <c r="F12" i="1"/>
  <c r="D9" i="2" s="1"/>
  <c r="G9"/>
  <c r="G10"/>
  <c r="G11"/>
  <c r="G12"/>
  <c r="G13"/>
  <c r="G18"/>
  <c r="G19"/>
  <c r="G8"/>
  <c r="D8" i="4"/>
  <c r="D17"/>
  <c r="D6"/>
  <c r="D15"/>
  <c r="D13"/>
  <c r="F14" i="1" l="1"/>
  <c r="E9" i="2" s="1"/>
  <c r="F52" i="1"/>
  <c r="E13" i="2" s="1"/>
  <c r="G22"/>
  <c r="D18" i="1"/>
  <c r="D20" s="1"/>
  <c r="D22" s="1"/>
  <c r="D4"/>
  <c r="D37"/>
  <c r="E19" i="2"/>
  <c r="D2" i="4"/>
  <c r="D3"/>
  <c r="E18" i="2"/>
  <c r="E20" s="1"/>
  <c r="D19"/>
  <c r="D18"/>
  <c r="D47" i="1"/>
  <c r="D10"/>
  <c r="D12" s="1"/>
  <c r="D14" s="1"/>
  <c r="D6"/>
  <c r="E8" i="2" s="1"/>
  <c r="D8"/>
  <c r="D46" i="1"/>
  <c r="D48"/>
  <c r="D50" s="1"/>
  <c r="D52" s="1"/>
  <c r="D36"/>
  <c r="D38" s="1"/>
  <c r="D40" s="1"/>
  <c r="D26"/>
  <c r="D28" s="1"/>
  <c r="D30" s="1"/>
  <c r="D32" s="1"/>
  <c r="D42" l="1"/>
  <c r="E12" i="2" s="1"/>
  <c r="E14" s="1"/>
  <c r="E22" s="1"/>
  <c r="D12"/>
  <c r="D14" s="1"/>
  <c r="D20"/>
  <c r="D22" l="1"/>
</calcChain>
</file>

<file path=xl/comments1.xml><?xml version="1.0" encoding="utf-8"?>
<comments xmlns="http://schemas.openxmlformats.org/spreadsheetml/2006/main">
  <authors>
    <author>bueeri</author>
  </authors>
  <commentList>
    <comment ref="D14" authorId="0">
      <text>
        <r>
          <rPr>
            <b/>
            <sz val="8"/>
            <color indexed="81"/>
            <rFont val="Tahoma"/>
          </rPr>
          <t>bueeri:</t>
        </r>
        <r>
          <rPr>
            <sz val="8"/>
            <color indexed="81"/>
            <rFont val="Tahoma"/>
          </rPr>
          <t xml:space="preserve">
ca. 0.25% des jährlichen Stromverbrauchs aller Bündner Haushalte</t>
        </r>
      </text>
    </comment>
  </commentList>
</comments>
</file>

<file path=xl/comments2.xml><?xml version="1.0" encoding="utf-8"?>
<comments xmlns="http://schemas.openxmlformats.org/spreadsheetml/2006/main">
  <authors>
    <author>sb</author>
  </authors>
  <commentList>
    <comment ref="N13" authorId="0">
      <text>
        <r>
          <rPr>
            <b/>
            <sz val="8"/>
            <color indexed="81"/>
            <rFont val="Tahoma"/>
          </rPr>
          <t>sb:</t>
        </r>
        <r>
          <rPr>
            <sz val="8"/>
            <color indexed="81"/>
            <rFont val="Tahoma"/>
          </rPr>
          <t xml:space="preserve">
Q = Q' (in W/sec)*60*60*24*365/3'600'000 = Q' * 8.76 (in kWh/a)</t>
        </r>
      </text>
    </comment>
  </commentList>
</comments>
</file>

<file path=xl/sharedStrings.xml><?xml version="1.0" encoding="utf-8"?>
<sst xmlns="http://schemas.openxmlformats.org/spreadsheetml/2006/main" count="175" uniqueCount="175">
  <si>
    <r>
      <rPr>
        <b/>
        <sz val="12"/>
        <color theme="1"/>
        <rFont val="Arial"/>
        <family val="2"/>
      </rPr>
      <t>Energieeinsparungen "Energiesparaktion Graubünden 2011"</t>
    </r>
  </si>
  <si>
    <r>
      <rPr>
        <sz val="10"/>
        <color theme="1"/>
        <rFont val="Arial"/>
        <family val="2"/>
      </rPr>
      <t>Dumber</t>
    </r>
  </si>
  <si>
    <r>
      <rPr>
        <b/>
        <sz val="10"/>
        <color theme="1"/>
        <rFont val="Arial"/>
        <family val="2"/>
      </rPr>
      <t>respargn/onn [kWh]</t>
    </r>
  </si>
  <si>
    <r>
      <rPr>
        <b/>
        <sz val="10"/>
        <color theme="1"/>
        <rFont val="Arial"/>
        <family val="2"/>
      </rPr>
      <t>Einsparungen/Benutzungsdauer</t>
    </r>
  </si>
  <si>
    <r>
      <rPr>
        <b/>
        <sz val="10"/>
        <color theme="1"/>
        <rFont val="Arial"/>
        <family val="2"/>
      </rPr>
      <t>[kWh]</t>
    </r>
  </si>
  <si>
    <r>
      <rPr>
        <b/>
        <sz val="10"/>
        <color theme="1"/>
        <rFont val="Arial"/>
        <family val="2"/>
      </rPr>
      <t>[kWh]</t>
    </r>
  </si>
  <si>
    <r>
      <rPr>
        <b/>
        <sz val="10"/>
        <color theme="1"/>
        <rFont val="Arial"/>
        <family val="2"/>
      </rPr>
      <t>Electricitad</t>
    </r>
  </si>
  <si>
    <r>
      <rPr>
        <sz val="10"/>
        <color theme="1"/>
        <rFont val="Arial"/>
        <family val="2"/>
      </rPr>
      <t>Dumber</t>
    </r>
  </si>
  <si>
    <r>
      <rPr>
        <sz val="10"/>
        <color theme="1"/>
        <rFont val="Arial"/>
        <family val="2"/>
      </rPr>
      <t>Dumber</t>
    </r>
  </si>
  <si>
    <r>
      <rPr>
        <sz val="10"/>
        <color theme="1"/>
        <rFont val="Arial"/>
        <family val="2"/>
      </rPr>
      <t>Dumber</t>
    </r>
  </si>
  <si>
    <r>
      <rPr>
        <sz val="10"/>
        <color theme="1"/>
        <rFont val="Arial"/>
        <family val="2"/>
      </rPr>
      <t>Dumber</t>
    </r>
  </si>
  <si>
    <r>
      <rPr>
        <sz val="10"/>
        <color theme="1"/>
        <rFont val="Arial"/>
        <family val="2"/>
      </rPr>
      <t>Dumber</t>
    </r>
  </si>
  <si>
    <r>
      <rPr>
        <sz val="10"/>
        <color theme="1"/>
        <rFont val="Arial"/>
        <family val="2"/>
      </rPr>
      <t>Dumber</t>
    </r>
  </si>
  <si>
    <r>
      <rPr>
        <sz val="10"/>
        <color theme="1"/>
        <rFont val="Arial"/>
        <family val="2"/>
      </rPr>
      <t>Dumber</t>
    </r>
  </si>
  <si>
    <r>
      <rPr>
        <b/>
        <sz val="10"/>
        <color theme="1"/>
        <rFont val="Arial"/>
        <family val="2"/>
      </rPr>
      <t>Chalur</t>
    </r>
  </si>
  <si>
    <r>
      <rPr>
        <sz val="10"/>
        <color theme="1"/>
        <rFont val="Arial"/>
        <family val="2"/>
      </rPr>
      <t>Dumber</t>
    </r>
  </si>
  <si>
    <r>
      <rPr>
        <sz val="10"/>
        <color theme="1"/>
        <rFont val="Arial"/>
        <family val="2"/>
      </rPr>
      <t>Dumber</t>
    </r>
  </si>
  <si>
    <r>
      <rPr>
        <b/>
        <sz val="10"/>
        <color theme="1"/>
        <rFont val="Arial"/>
        <family val="2"/>
      </rPr>
      <t>Total</t>
    </r>
  </si>
  <si>
    <r>
      <rPr>
        <b/>
        <sz val="12"/>
        <rFont val="Arial"/>
        <family val="2"/>
      </rPr>
      <t>Pumpas da circulaziun</t>
    </r>
  </si>
  <si>
    <r>
      <rPr>
        <sz val="10"/>
        <rFont val="Arial"/>
        <family val="2"/>
      </rPr>
      <t xml:space="preserve">Annahme:  dP = 100W - 40W = </t>
    </r>
  </si>
  <si>
    <r>
      <rPr>
        <sz val="10"/>
        <rFont val="Arial"/>
        <family val="2"/>
      </rPr>
      <t>W</t>
    </r>
  </si>
  <si>
    <r>
      <rPr>
        <sz val="10"/>
        <rFont val="Arial"/>
        <family val="2"/>
      </rPr>
      <t>Anzahl WP</t>
    </r>
  </si>
  <si>
    <r>
      <rPr>
        <sz val="10"/>
        <rFont val="Arial"/>
        <family val="2"/>
      </rPr>
      <t>Stk.</t>
    </r>
  </si>
  <si>
    <r>
      <rPr>
        <sz val="10"/>
        <rFont val="Arial"/>
        <family val="2"/>
      </rPr>
      <t>Betriebsstunden/Jahr</t>
    </r>
  </si>
  <si>
    <r>
      <rPr>
        <sz val="10"/>
        <rFont val="Arial"/>
        <family val="2"/>
      </rPr>
      <t>h/a</t>
    </r>
  </si>
  <si>
    <r>
      <rPr>
        <sz val="10"/>
        <color theme="1"/>
        <rFont val="Arial"/>
        <family val="2"/>
      </rPr>
      <t>ca. 200 Heiztage</t>
    </r>
  </si>
  <si>
    <r>
      <rPr>
        <b/>
        <sz val="10"/>
        <rFont val="Arial"/>
        <family val="2"/>
      </rPr>
      <t>Stromeinsparung/Jahr</t>
    </r>
  </si>
  <si>
    <r>
      <rPr>
        <b/>
        <sz val="10"/>
        <rFont val="Arial"/>
        <family val="2"/>
      </rPr>
      <t>kWh/a</t>
    </r>
  </si>
  <si>
    <r>
      <rPr>
        <sz val="10"/>
        <rFont val="Arial"/>
        <family val="2"/>
      </rPr>
      <t>Anz. Pumpen x 60 Watt x 8760h/a</t>
    </r>
  </si>
  <si>
    <r>
      <rPr>
        <sz val="10"/>
        <rFont val="Arial"/>
        <family val="2"/>
      </rPr>
      <t>Benutzungsdauer</t>
    </r>
  </si>
  <si>
    <r>
      <rPr>
        <sz val="10"/>
        <rFont val="Arial"/>
        <family val="2"/>
      </rPr>
      <t>Jahre</t>
    </r>
  </si>
  <si>
    <r>
      <rPr>
        <b/>
        <sz val="10"/>
        <rFont val="Arial"/>
        <family val="2"/>
      </rPr>
      <t>Total Stromeinsparung</t>
    </r>
  </si>
  <si>
    <r>
      <rPr>
        <b/>
        <sz val="10"/>
        <rFont val="Arial"/>
        <family val="2"/>
      </rPr>
      <t>kWh</t>
    </r>
  </si>
  <si>
    <r>
      <rPr>
        <b/>
        <sz val="12"/>
        <rFont val="Arial"/>
        <family val="2"/>
      </rPr>
      <t>Frestgeras</t>
    </r>
  </si>
  <si>
    <r>
      <rPr>
        <sz val="10"/>
        <rFont val="Arial"/>
        <family val="2"/>
      </rPr>
      <t>Energieverbrauch Mittelwert topten Gerät</t>
    </r>
  </si>
  <si>
    <r>
      <rPr>
        <sz val="10"/>
        <rFont val="Arial"/>
        <family val="2"/>
      </rPr>
      <t>kWh/a</t>
    </r>
  </si>
  <si>
    <r>
      <rPr>
        <sz val="10"/>
        <rFont val="Arial"/>
        <family val="2"/>
      </rPr>
      <t>Energieverbrauch Mittelwert ineffizientes Gerät</t>
    </r>
  </si>
  <si>
    <r>
      <rPr>
        <sz val="10"/>
        <rFont val="Arial"/>
        <family val="2"/>
      </rPr>
      <t>kWh/a</t>
    </r>
  </si>
  <si>
    <r>
      <rPr>
        <sz val="10"/>
        <rFont val="Arial"/>
        <family val="2"/>
      </rPr>
      <t>Energieeinsparung</t>
    </r>
  </si>
  <si>
    <r>
      <rPr>
        <sz val="10"/>
        <rFont val="Arial"/>
        <family val="2"/>
      </rPr>
      <t>kWh/a</t>
    </r>
  </si>
  <si>
    <r>
      <rPr>
        <sz val="10"/>
        <color theme="1"/>
        <rFont val="Arial"/>
        <family val="2"/>
      </rPr>
      <t>kWh pro Jahr (Daten Kappeler)</t>
    </r>
  </si>
  <si>
    <r>
      <rPr>
        <sz val="10"/>
        <rFont val="Arial"/>
        <family val="2"/>
      </rPr>
      <t>Dumber d'apparats</t>
    </r>
  </si>
  <si>
    <r>
      <rPr>
        <sz val="10"/>
        <rFont val="Arial"/>
        <family val="2"/>
      </rPr>
      <t>Stk.</t>
    </r>
  </si>
  <si>
    <r>
      <rPr>
        <b/>
        <sz val="10"/>
        <rFont val="Arial"/>
        <family val="2"/>
      </rPr>
      <t>Stromeinsparung/Jahr</t>
    </r>
  </si>
  <si>
    <r>
      <rPr>
        <b/>
        <sz val="10"/>
        <rFont val="Arial"/>
        <family val="2"/>
      </rPr>
      <t>kWh/a</t>
    </r>
  </si>
  <si>
    <r>
      <rPr>
        <b/>
        <sz val="10"/>
        <color theme="1"/>
        <rFont val="Arial"/>
        <family val="2"/>
      </rPr>
      <t>kWh/a</t>
    </r>
  </si>
  <si>
    <r>
      <rPr>
        <sz val="10"/>
        <rFont val="Arial"/>
        <family val="2"/>
      </rPr>
      <t>Benutzungsdauer</t>
    </r>
  </si>
  <si>
    <r>
      <rPr>
        <sz val="10"/>
        <rFont val="Arial"/>
        <family val="2"/>
      </rPr>
      <t>Jahre</t>
    </r>
  </si>
  <si>
    <r>
      <rPr>
        <b/>
        <sz val="10"/>
        <rFont val="Arial"/>
        <family val="2"/>
      </rPr>
      <t>Total Stromeinsparung</t>
    </r>
  </si>
  <si>
    <r>
      <rPr>
        <b/>
        <sz val="10"/>
        <rFont val="Arial"/>
        <family val="2"/>
      </rPr>
      <t>kWh</t>
    </r>
  </si>
  <si>
    <r>
      <rPr>
        <b/>
        <sz val="10"/>
        <color theme="1"/>
        <rFont val="Arial"/>
        <family val="2"/>
      </rPr>
      <t>kWh</t>
    </r>
  </si>
  <si>
    <r>
      <rPr>
        <b/>
        <sz val="12"/>
        <rFont val="Arial"/>
        <family val="2"/>
      </rPr>
      <t>Schelenteras</t>
    </r>
  </si>
  <si>
    <r>
      <rPr>
        <sz val="10"/>
        <rFont val="Arial"/>
        <family val="2"/>
      </rPr>
      <t>Energieverbrauch Mittelwert topten Gerät</t>
    </r>
  </si>
  <si>
    <r>
      <rPr>
        <sz val="10"/>
        <rFont val="Arial"/>
        <family val="2"/>
      </rPr>
      <t>kWh/a</t>
    </r>
  </si>
  <si>
    <r>
      <rPr>
        <sz val="10"/>
        <rFont val="Arial"/>
        <family val="2"/>
      </rPr>
      <t>Energieverbrauch Mittelwert ineffizientes Gerät</t>
    </r>
  </si>
  <si>
    <r>
      <rPr>
        <sz val="10"/>
        <rFont val="Arial"/>
        <family val="2"/>
      </rPr>
      <t>kWh/a</t>
    </r>
  </si>
  <si>
    <r>
      <rPr>
        <sz val="10"/>
        <rFont val="Arial"/>
        <family val="2"/>
      </rPr>
      <t>Energieeinsparung</t>
    </r>
  </si>
  <si>
    <r>
      <rPr>
        <sz val="10"/>
        <rFont val="Arial"/>
        <family val="2"/>
      </rPr>
      <t>kWh/a</t>
    </r>
  </si>
  <si>
    <r>
      <rPr>
        <sz val="10"/>
        <color theme="1"/>
        <rFont val="Arial"/>
        <family val="2"/>
      </rPr>
      <t>kWh pro Jahr (Daten Kappeler)</t>
    </r>
  </si>
  <si>
    <r>
      <rPr>
        <sz val="10"/>
        <rFont val="Arial"/>
        <family val="2"/>
      </rPr>
      <t>Dumber d'apparats</t>
    </r>
  </si>
  <si>
    <r>
      <rPr>
        <sz val="10"/>
        <rFont val="Arial"/>
        <family val="2"/>
      </rPr>
      <t>Stk.</t>
    </r>
  </si>
  <si>
    <r>
      <rPr>
        <b/>
        <sz val="10"/>
        <rFont val="Arial"/>
        <family val="2"/>
      </rPr>
      <t>Stromeinsparung/Jahr</t>
    </r>
  </si>
  <si>
    <r>
      <rPr>
        <b/>
        <sz val="10"/>
        <rFont val="Arial"/>
        <family val="2"/>
      </rPr>
      <t>kWh/a</t>
    </r>
  </si>
  <si>
    <r>
      <rPr>
        <b/>
        <sz val="10"/>
        <color theme="1"/>
        <rFont val="Arial"/>
        <family val="2"/>
      </rPr>
      <t>kWh/a</t>
    </r>
  </si>
  <si>
    <r>
      <rPr>
        <sz val="10"/>
        <rFont val="Arial"/>
        <family val="2"/>
      </rPr>
      <t>Benutzungsdauer</t>
    </r>
  </si>
  <si>
    <r>
      <rPr>
        <sz val="10"/>
        <rFont val="Arial"/>
        <family val="2"/>
      </rPr>
      <t>Jahre</t>
    </r>
  </si>
  <si>
    <r>
      <rPr>
        <b/>
        <sz val="10"/>
        <rFont val="Arial"/>
        <family val="2"/>
      </rPr>
      <t>Total Stromeinsparung</t>
    </r>
  </si>
  <si>
    <r>
      <rPr>
        <b/>
        <sz val="10"/>
        <rFont val="Arial"/>
        <family val="2"/>
      </rPr>
      <t>kWh</t>
    </r>
  </si>
  <si>
    <r>
      <rPr>
        <b/>
        <sz val="10"/>
        <color theme="1"/>
        <rFont val="Arial"/>
        <family val="2"/>
      </rPr>
      <t>kWh</t>
    </r>
  </si>
  <si>
    <r>
      <rPr>
        <b/>
        <sz val="12"/>
        <rFont val="Arial"/>
        <family val="2"/>
      </rPr>
      <t>Maschinas da lavar giu</t>
    </r>
  </si>
  <si>
    <r>
      <rPr>
        <sz val="10"/>
        <rFont val="Arial"/>
        <family val="2"/>
      </rPr>
      <t>Energieverbrauch/Waschgang Mittelwert topten Gerät</t>
    </r>
  </si>
  <si>
    <r>
      <rPr>
        <sz val="10"/>
        <rFont val="Arial"/>
        <family val="2"/>
      </rPr>
      <t>kWh/Wa</t>
    </r>
  </si>
  <si>
    <r>
      <rPr>
        <sz val="10"/>
        <rFont val="Arial"/>
        <family val="2"/>
      </rPr>
      <t>Energieverbrauch/Waschgang Mittelwert ineffizientes Gerät</t>
    </r>
  </si>
  <si>
    <r>
      <rPr>
        <sz val="10"/>
        <rFont val="Arial"/>
        <family val="2"/>
      </rPr>
      <t>kWh/Wa</t>
    </r>
  </si>
  <si>
    <r>
      <rPr>
        <sz val="10"/>
        <rFont val="Arial"/>
        <family val="2"/>
      </rPr>
      <t>Energieeinsparung pro Waschgang</t>
    </r>
  </si>
  <si>
    <r>
      <rPr>
        <sz val="10"/>
        <rFont val="Arial"/>
        <family val="2"/>
      </rPr>
      <t>kWh/Wa</t>
    </r>
  </si>
  <si>
    <r>
      <rPr>
        <sz val="10"/>
        <rFont val="Arial"/>
        <family val="2"/>
      </rPr>
      <t>Anzahl Waschgänge/Jahr</t>
    </r>
  </si>
  <si>
    <r>
      <rPr>
        <sz val="10"/>
        <rFont val="Arial"/>
        <family val="2"/>
      </rPr>
      <t>Energieeinsparung/Jahr und Gerät</t>
    </r>
  </si>
  <si>
    <r>
      <rPr>
        <sz val="10"/>
        <rFont val="Arial"/>
        <family val="2"/>
      </rPr>
      <t>kWh</t>
    </r>
  </si>
  <si>
    <r>
      <rPr>
        <sz val="10"/>
        <color theme="1"/>
        <rFont val="Arial"/>
        <family val="2"/>
      </rPr>
      <t>kWh pro Jahr (Daten Kappeler)</t>
    </r>
  </si>
  <si>
    <r>
      <rPr>
        <sz val="10"/>
        <rFont val="Arial"/>
        <family val="2"/>
      </rPr>
      <t>Dumber d'apparats</t>
    </r>
  </si>
  <si>
    <r>
      <rPr>
        <sz val="10"/>
        <rFont val="Arial"/>
        <family val="2"/>
      </rPr>
      <t>Stk.</t>
    </r>
  </si>
  <si>
    <r>
      <rPr>
        <b/>
        <sz val="10"/>
        <rFont val="Arial"/>
        <family val="2"/>
      </rPr>
      <t>Stromeinsparung/Jahr</t>
    </r>
  </si>
  <si>
    <r>
      <rPr>
        <b/>
        <sz val="10"/>
        <rFont val="Arial"/>
        <family val="2"/>
      </rPr>
      <t>kWh/a</t>
    </r>
  </si>
  <si>
    <r>
      <rPr>
        <b/>
        <sz val="10"/>
        <color theme="1"/>
        <rFont val="Arial"/>
        <family val="2"/>
      </rPr>
      <t>kWh/a</t>
    </r>
  </si>
  <si>
    <r>
      <rPr>
        <sz val="10"/>
        <rFont val="Arial"/>
        <family val="2"/>
      </rPr>
      <t>Benutzungsdauer</t>
    </r>
  </si>
  <si>
    <r>
      <rPr>
        <sz val="10"/>
        <rFont val="Arial"/>
        <family val="2"/>
      </rPr>
      <t>Jahre</t>
    </r>
  </si>
  <si>
    <r>
      <rPr>
        <b/>
        <sz val="10"/>
        <rFont val="Arial"/>
        <family val="2"/>
      </rPr>
      <t>Total Stromeinsparung</t>
    </r>
  </si>
  <si>
    <r>
      <rPr>
        <b/>
        <sz val="10"/>
        <rFont val="Arial"/>
        <family val="2"/>
      </rPr>
      <t>kWh</t>
    </r>
  </si>
  <si>
    <r>
      <rPr>
        <b/>
        <sz val="10"/>
        <color theme="1"/>
        <rFont val="Arial"/>
        <family val="2"/>
      </rPr>
      <t>kWh</t>
    </r>
  </si>
  <si>
    <r>
      <rPr>
        <b/>
        <sz val="12"/>
        <rFont val="Arial"/>
        <family val="2"/>
      </rPr>
      <t>Maschinas da lavar</t>
    </r>
  </si>
  <si>
    <r>
      <rPr>
        <sz val="10"/>
        <rFont val="Arial"/>
        <family val="2"/>
      </rPr>
      <t>Energieverbrauch/Waschgang Wäsche Mittelwert topten Gerät</t>
    </r>
  </si>
  <si>
    <r>
      <rPr>
        <sz val="10"/>
        <rFont val="Arial"/>
        <family val="2"/>
      </rPr>
      <t>kWh/kg Wäsche</t>
    </r>
  </si>
  <si>
    <r>
      <rPr>
        <sz val="10"/>
        <rFont val="Arial"/>
        <family val="2"/>
      </rPr>
      <t>Energieverbrauch/Waschgang Wäsche Mittelwert ineffizientes Gerät</t>
    </r>
  </si>
  <si>
    <r>
      <rPr>
        <sz val="10"/>
        <rFont val="Arial"/>
        <family val="2"/>
      </rPr>
      <t>kWh/kg Wäsche</t>
    </r>
  </si>
  <si>
    <r>
      <rPr>
        <sz val="10"/>
        <rFont val="Arial"/>
        <family val="2"/>
      </rPr>
      <t>Energieeinsparung pro Waschgang</t>
    </r>
  </si>
  <si>
    <r>
      <rPr>
        <sz val="10"/>
        <rFont val="Arial"/>
        <family val="2"/>
      </rPr>
      <t>kWh/kg Wäsche</t>
    </r>
  </si>
  <si>
    <r>
      <rPr>
        <sz val="10"/>
        <rFont val="Arial"/>
        <family val="2"/>
      </rPr>
      <t>Waschgänge/Jahr</t>
    </r>
  </si>
  <si>
    <r>
      <rPr>
        <sz val="10"/>
        <rFont val="Arial"/>
        <family val="2"/>
      </rPr>
      <t>Stk.</t>
    </r>
  </si>
  <si>
    <r>
      <rPr>
        <sz val="10"/>
        <color theme="1"/>
        <rFont val="Arial"/>
        <family val="2"/>
      </rPr>
      <t>5 Wa/Woche a 6kg</t>
    </r>
  </si>
  <si>
    <r>
      <rPr>
        <sz val="10"/>
        <rFont val="Arial"/>
        <family val="2"/>
      </rPr>
      <t>Energieeinsparung/Jahr und Gerät</t>
    </r>
  </si>
  <si>
    <r>
      <rPr>
        <sz val="10"/>
        <rFont val="Arial"/>
        <family val="2"/>
      </rPr>
      <t>kWh</t>
    </r>
  </si>
  <si>
    <r>
      <rPr>
        <sz val="10"/>
        <color theme="1"/>
        <rFont val="Arial"/>
        <family val="2"/>
      </rPr>
      <t>kWh pro Jahr (Daten Kappeler)</t>
    </r>
  </si>
  <si>
    <r>
      <rPr>
        <sz val="10"/>
        <rFont val="Arial"/>
        <family val="2"/>
      </rPr>
      <t>Dumber d'apparats</t>
    </r>
  </si>
  <si>
    <r>
      <rPr>
        <sz val="10"/>
        <rFont val="Arial"/>
        <family val="2"/>
      </rPr>
      <t>Stk.</t>
    </r>
  </si>
  <si>
    <r>
      <rPr>
        <b/>
        <sz val="10"/>
        <rFont val="Arial"/>
        <family val="2"/>
      </rPr>
      <t>Stromeinsparung/Jahr</t>
    </r>
  </si>
  <si>
    <r>
      <rPr>
        <b/>
        <sz val="10"/>
        <rFont val="Arial"/>
        <family val="2"/>
      </rPr>
      <t>kWh/a</t>
    </r>
  </si>
  <si>
    <r>
      <rPr>
        <b/>
        <sz val="10"/>
        <color theme="1"/>
        <rFont val="Arial"/>
        <family val="2"/>
      </rPr>
      <t>kWh/a</t>
    </r>
  </si>
  <si>
    <r>
      <rPr>
        <sz val="10"/>
        <rFont val="Arial"/>
        <family val="2"/>
      </rPr>
      <t>Benutzungsdauer</t>
    </r>
  </si>
  <si>
    <r>
      <rPr>
        <sz val="10"/>
        <rFont val="Arial"/>
        <family val="2"/>
      </rPr>
      <t>Jahre</t>
    </r>
  </si>
  <si>
    <r>
      <rPr>
        <b/>
        <sz val="10"/>
        <rFont val="Arial"/>
        <family val="2"/>
      </rPr>
      <t>Total Stromeinsparung</t>
    </r>
  </si>
  <si>
    <r>
      <rPr>
        <b/>
        <sz val="10"/>
        <rFont val="Arial"/>
        <family val="2"/>
      </rPr>
      <t>kWh</t>
    </r>
  </si>
  <si>
    <r>
      <rPr>
        <b/>
        <sz val="10"/>
        <color theme="1"/>
        <rFont val="Arial"/>
        <family val="2"/>
      </rPr>
      <t>kWh</t>
    </r>
  </si>
  <si>
    <r>
      <rPr>
        <b/>
        <sz val="12"/>
        <rFont val="Arial"/>
        <family val="2"/>
      </rPr>
      <t>Tumblers, stgaffas da sientar</t>
    </r>
  </si>
  <si>
    <r>
      <rPr>
        <sz val="10"/>
        <rFont val="Arial"/>
        <family val="2"/>
      </rPr>
      <t>Energieverbrauch/kg Wäsche Mittelwert topten Gerät</t>
    </r>
  </si>
  <si>
    <r>
      <rPr>
        <sz val="10"/>
        <rFont val="Arial"/>
        <family val="2"/>
      </rPr>
      <t>kWh/kg Wäsche</t>
    </r>
  </si>
  <si>
    <r>
      <rPr>
        <sz val="10"/>
        <rFont val="Arial"/>
        <family val="2"/>
      </rPr>
      <t>Energieverbrauch/kg Wäsche Mittelwert ineffizientes Gerät</t>
    </r>
  </si>
  <si>
    <r>
      <rPr>
        <sz val="10"/>
        <rFont val="Arial"/>
        <family val="2"/>
      </rPr>
      <t>kWh/kg Wäsche</t>
    </r>
  </si>
  <si>
    <r>
      <rPr>
        <sz val="10"/>
        <rFont val="Arial"/>
        <family val="2"/>
      </rPr>
      <t>Energieeinsparung pro kg Wäsche</t>
    </r>
  </si>
  <si>
    <r>
      <rPr>
        <sz val="10"/>
        <rFont val="Arial"/>
        <family val="2"/>
      </rPr>
      <t>kWh/kg Wäsche</t>
    </r>
  </si>
  <si>
    <r>
      <rPr>
        <sz val="10"/>
        <rFont val="Arial"/>
        <family val="2"/>
      </rPr>
      <t>kg Wäsche/Jahr</t>
    </r>
  </si>
  <si>
    <r>
      <rPr>
        <sz val="10"/>
        <rFont val="Arial"/>
        <family val="2"/>
      </rPr>
      <t>kg</t>
    </r>
  </si>
  <si>
    <r>
      <rPr>
        <sz val="10"/>
        <color theme="1"/>
        <rFont val="Arial"/>
        <family val="2"/>
      </rPr>
      <t>2 Tu/Woche a 6.5kg</t>
    </r>
  </si>
  <si>
    <r>
      <rPr>
        <sz val="10"/>
        <rFont val="Arial"/>
        <family val="2"/>
      </rPr>
      <t>Energieeinsparung/Jahr und Gerät</t>
    </r>
  </si>
  <si>
    <r>
      <rPr>
        <sz val="10"/>
        <rFont val="Arial"/>
        <family val="2"/>
      </rPr>
      <t>kWh</t>
    </r>
  </si>
  <si>
    <r>
      <rPr>
        <sz val="10"/>
        <color theme="1"/>
        <rFont val="Arial"/>
        <family val="2"/>
      </rPr>
      <t>kWh pro Jahr (Daten Kappeler)</t>
    </r>
  </si>
  <si>
    <r>
      <rPr>
        <sz val="10"/>
        <rFont val="Arial"/>
        <family val="2"/>
      </rPr>
      <t>Dumber d'apparats</t>
    </r>
  </si>
  <si>
    <r>
      <rPr>
        <sz val="10"/>
        <rFont val="Arial"/>
        <family val="2"/>
      </rPr>
      <t>Stk.</t>
    </r>
  </si>
  <si>
    <r>
      <rPr>
        <b/>
        <sz val="10"/>
        <rFont val="Arial"/>
        <family val="2"/>
      </rPr>
      <t>Stromeinsparung/Jahr</t>
    </r>
  </si>
  <si>
    <r>
      <rPr>
        <b/>
        <sz val="10"/>
        <rFont val="Arial"/>
        <family val="2"/>
      </rPr>
      <t>kWh/a</t>
    </r>
  </si>
  <si>
    <r>
      <rPr>
        <b/>
        <sz val="10"/>
        <color theme="1"/>
        <rFont val="Arial"/>
        <family val="2"/>
      </rPr>
      <t>kWh/a</t>
    </r>
  </si>
  <si>
    <r>
      <rPr>
        <sz val="10"/>
        <rFont val="Arial"/>
        <family val="2"/>
      </rPr>
      <t>Benutzungsdauer</t>
    </r>
  </si>
  <si>
    <r>
      <rPr>
        <sz val="10"/>
        <rFont val="Arial"/>
        <family val="2"/>
      </rPr>
      <t>Jahre</t>
    </r>
  </si>
  <si>
    <r>
      <rPr>
        <b/>
        <sz val="10"/>
        <rFont val="Arial"/>
        <family val="2"/>
      </rPr>
      <t>Total Stromeinsparung</t>
    </r>
  </si>
  <si>
    <r>
      <rPr>
        <b/>
        <sz val="10"/>
        <rFont val="Arial"/>
        <family val="2"/>
      </rPr>
      <t>kWh</t>
    </r>
  </si>
  <si>
    <r>
      <rPr>
        <b/>
        <sz val="10"/>
        <color theme="1"/>
        <rFont val="Arial"/>
        <family val="2"/>
      </rPr>
      <t>kWh</t>
    </r>
  </si>
  <si>
    <r>
      <rPr>
        <b/>
        <sz val="12"/>
        <rFont val="Arial"/>
        <family val="2"/>
      </rPr>
      <t>Ventils termostatics</t>
    </r>
  </si>
  <si>
    <r>
      <rPr>
        <sz val="10"/>
        <rFont val="Arial"/>
        <family val="2"/>
      </rPr>
      <t>Energieverbrauch/Radiator ohne Thermostatventil</t>
    </r>
  </si>
  <si>
    <r>
      <rPr>
        <sz val="10"/>
        <rFont val="Arial"/>
        <family val="2"/>
      </rPr>
      <t>kWh/a</t>
    </r>
  </si>
  <si>
    <r>
      <rPr>
        <sz val="10"/>
        <rFont val="Arial"/>
        <family val="2"/>
      </rPr>
      <t>Annahme:  15% Einsparung</t>
    </r>
  </si>
  <si>
    <r>
      <rPr>
        <sz val="10"/>
        <rFont val="Arial"/>
        <family val="2"/>
      </rPr>
      <t>Energieverbrauch/Radiator mit Thermostatventil</t>
    </r>
  </si>
  <si>
    <r>
      <rPr>
        <sz val="10"/>
        <rFont val="Arial"/>
        <family val="2"/>
      </rPr>
      <t>kWh/a</t>
    </r>
  </si>
  <si>
    <r>
      <rPr>
        <sz val="10"/>
        <color theme="1"/>
        <rFont val="Arial"/>
        <family val="2"/>
      </rPr>
      <t>Raumtemperatur von 22°C auf 20°C geregelt</t>
    </r>
  </si>
  <si>
    <r>
      <rPr>
        <sz val="10"/>
        <rFont val="Arial"/>
        <family val="2"/>
      </rPr>
      <t>Energieeinsparung pro Ventil</t>
    </r>
  </si>
  <si>
    <r>
      <rPr>
        <sz val="10"/>
        <rFont val="Arial"/>
        <family val="2"/>
      </rPr>
      <t>kWh/a</t>
    </r>
  </si>
  <si>
    <r>
      <rPr>
        <sz val="10"/>
        <rFont val="Arial"/>
        <family val="2"/>
      </rPr>
      <t>Anzahl Thermostatventile</t>
    </r>
  </si>
  <si>
    <r>
      <rPr>
        <sz val="10"/>
        <rFont val="Arial"/>
        <family val="2"/>
      </rPr>
      <t>Stk.</t>
    </r>
  </si>
  <si>
    <r>
      <rPr>
        <sz val="10"/>
        <rFont val="Arial"/>
        <family val="2"/>
      </rPr>
      <t>Ersatz von bestehenden Ventilen ca. 50 Prozent</t>
    </r>
  </si>
  <si>
    <r>
      <rPr>
        <b/>
        <sz val="10"/>
        <rFont val="Arial"/>
        <family val="2"/>
      </rPr>
      <t>Energieeinsparung/Jahr</t>
    </r>
  </si>
  <si>
    <r>
      <rPr>
        <b/>
        <sz val="10"/>
        <rFont val="Arial"/>
        <family val="2"/>
      </rPr>
      <t>kWh/a</t>
    </r>
  </si>
  <si>
    <r>
      <rPr>
        <sz val="10"/>
        <rFont val="Arial"/>
        <family val="2"/>
      </rPr>
      <t>Benutzungsdauer</t>
    </r>
  </si>
  <si>
    <r>
      <rPr>
        <sz val="10"/>
        <rFont val="Arial"/>
        <family val="2"/>
      </rPr>
      <t>Jahre</t>
    </r>
  </si>
  <si>
    <r>
      <rPr>
        <b/>
        <sz val="10"/>
        <rFont val="Arial"/>
        <family val="2"/>
      </rPr>
      <t>Total Energieeinsparung</t>
    </r>
  </si>
  <si>
    <r>
      <rPr>
        <b/>
        <sz val="10"/>
        <rFont val="Arial"/>
        <family val="2"/>
      </rPr>
      <t>kWh</t>
    </r>
  </si>
  <si>
    <r>
      <rPr>
        <b/>
        <sz val="12"/>
        <rFont val="Arial"/>
        <family val="2"/>
      </rPr>
      <t>Verbrauchsabhängige Heizkostenabrechnung</t>
    </r>
  </si>
  <si>
    <r>
      <rPr>
        <sz val="10"/>
        <rFont val="Arial"/>
        <family val="2"/>
      </rPr>
      <t>Einsparung/m2*Jahr</t>
    </r>
  </si>
  <si>
    <r>
      <rPr>
        <sz val="10"/>
        <rFont val="Arial"/>
        <family val="2"/>
      </rPr>
      <t>kWh/a</t>
    </r>
  </si>
  <si>
    <r>
      <rPr>
        <sz val="10"/>
        <color theme="1"/>
        <rFont val="Arial"/>
        <family val="2"/>
      </rPr>
      <t>2.25 Liter Oel (Tabelle unten)</t>
    </r>
  </si>
  <si>
    <r>
      <rPr>
        <b/>
        <sz val="12"/>
        <rFont val="Arial"/>
        <family val="2"/>
      </rPr>
      <t>Heizkostenverteiler, Wärmezähler</t>
    </r>
  </si>
  <si>
    <r>
      <rPr>
        <sz val="10"/>
        <color theme="1"/>
        <rFont val="Arial"/>
        <family val="2"/>
      </rPr>
      <t>beheizte Fläche/Gerät</t>
    </r>
  </si>
  <si>
    <r>
      <rPr>
        <sz val="10"/>
        <rFont val="MS Sans Serif"/>
        <family val="2"/>
      </rPr>
      <t>m2</t>
    </r>
  </si>
  <si>
    <r>
      <rPr>
        <sz val="10"/>
        <color theme="1"/>
        <rFont val="Arial"/>
        <family val="2"/>
      </rPr>
      <t>Dumber d'apparats</t>
    </r>
  </si>
  <si>
    <r>
      <rPr>
        <sz val="10"/>
        <color theme="1"/>
        <rFont val="Arial"/>
        <family val="2"/>
      </rPr>
      <t>Stk.</t>
    </r>
  </si>
  <si>
    <r>
      <rPr>
        <sz val="10"/>
        <color theme="1"/>
        <rFont val="Arial"/>
        <family val="2"/>
      </rPr>
      <t>beheizte Fläche total</t>
    </r>
  </si>
  <si>
    <r>
      <rPr>
        <sz val="10"/>
        <color theme="1"/>
        <rFont val="Arial"/>
        <family val="2"/>
      </rPr>
      <t>m2</t>
    </r>
  </si>
  <si>
    <r>
      <rPr>
        <sz val="10"/>
        <color theme="1"/>
        <rFont val="Arial"/>
        <family val="2"/>
      </rPr>
      <t>Ersatz von best. Geräten ca. 75 Prozent</t>
    </r>
  </si>
  <si>
    <r>
      <rPr>
        <b/>
        <sz val="10"/>
        <rFont val="Arial"/>
        <family val="2"/>
      </rPr>
      <t>Energieeinsparung/Jahr</t>
    </r>
  </si>
  <si>
    <r>
      <rPr>
        <b/>
        <sz val="10"/>
        <rFont val="Arial"/>
        <family val="2"/>
      </rPr>
      <t>kWh/a</t>
    </r>
  </si>
  <si>
    <r>
      <rPr>
        <sz val="10"/>
        <rFont val="Arial"/>
        <family val="2"/>
      </rPr>
      <t>Benutzungsdauer</t>
    </r>
  </si>
  <si>
    <r>
      <rPr>
        <sz val="10"/>
        <rFont val="Arial"/>
        <family val="2"/>
      </rPr>
      <t>Jahre</t>
    </r>
  </si>
  <si>
    <r>
      <rPr>
        <b/>
        <sz val="10"/>
        <rFont val="Arial"/>
        <family val="2"/>
      </rPr>
      <t>Total Energieeinsparung</t>
    </r>
  </si>
  <si>
    <r>
      <rPr>
        <b/>
        <sz val="10"/>
        <rFont val="Arial"/>
        <family val="2"/>
      </rPr>
      <t>kWh</t>
    </r>
  </si>
  <si>
    <t>Schelenteras</t>
  </si>
  <si>
    <t>Beschäftigungswirkung pro Gerät</t>
  </si>
  <si>
    <t>Personenjahre</t>
  </si>
</sst>
</file>

<file path=xl/styles.xml><?xml version="1.0" encoding="utf-8"?>
<styleSheet xmlns="http://schemas.openxmlformats.org/spreadsheetml/2006/main">
  <numFmts count="1">
    <numFmt numFmtId="164" formatCode="#,##0.0"/>
  </numFmts>
  <fonts count="22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1"/>
      <color indexed="8"/>
      <name val="MS Sans Serif"/>
      <family val="2"/>
    </font>
    <font>
      <sz val="8.5"/>
      <name val="MS Sans Serif"/>
      <family val="2"/>
    </font>
    <font>
      <b/>
      <sz val="11"/>
      <color indexed="8"/>
      <name val="MS Sans Serif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sz val="8"/>
      <color indexed="81"/>
      <name val="Tahoma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Border="1"/>
    <xf numFmtId="0" fontId="0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Font="1" applyAlignment="1">
      <alignment horizontal="right"/>
    </xf>
    <xf numFmtId="3" fontId="0" fillId="0" borderId="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center" wrapText="1"/>
    </xf>
    <xf numFmtId="4" fontId="0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left"/>
    </xf>
    <xf numFmtId="2" fontId="1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Border="1"/>
    <xf numFmtId="0" fontId="4" fillId="0" borderId="0" xfId="0" applyFont="1" applyBorder="1"/>
    <xf numFmtId="0" fontId="9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/>
    <xf numFmtId="164" fontId="5" fillId="0" borderId="0" xfId="0" applyNumberFormat="1" applyFont="1" applyAlignment="1">
      <alignment horizontal="right"/>
    </xf>
    <xf numFmtId="3" fontId="0" fillId="0" borderId="0" xfId="0" applyNumberFormat="1" applyBorder="1"/>
    <xf numFmtId="3" fontId="14" fillId="0" borderId="0" xfId="0" applyNumberFormat="1" applyFont="1" applyBorder="1"/>
    <xf numFmtId="3" fontId="14" fillId="0" borderId="0" xfId="0" applyNumberFormat="1" applyFont="1"/>
    <xf numFmtId="3" fontId="2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Border="1"/>
    <xf numFmtId="0" fontId="18" fillId="0" borderId="0" xfId="0" applyFont="1" applyBorder="1"/>
    <xf numFmtId="0" fontId="17" fillId="0" borderId="0" xfId="0" applyFont="1" applyBorder="1"/>
    <xf numFmtId="0" fontId="18" fillId="0" borderId="0" xfId="0" applyFont="1"/>
    <xf numFmtId="0" fontId="19" fillId="0" borderId="0" xfId="0" applyFont="1" applyBorder="1"/>
    <xf numFmtId="2" fontId="3" fillId="0" borderId="0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de-CH" b="1">
                <a:latin typeface="Calibri"/>
              </a:rPr>
              <a:t>Apparats da tegnairchasa e pumpas da circulaziun</a:t>
            </a:r>
          </a:p>
        </c:rich>
      </c:tx>
      <c:layout>
        <c:manualLayout>
          <c:xMode val="edge"/>
          <c:yMode val="edge"/>
          <c:x val="0.35897870283738564"/>
          <c:y val="5.3968305583659462E-2"/>
        </c:manualLayout>
      </c:layout>
      <c:overlay val="1"/>
    </c:title>
    <c:plotArea>
      <c:layout/>
      <c:barChart>
        <c:barDir val="col"/>
        <c:grouping val="clustered"/>
        <c:ser>
          <c:idx val="0"/>
          <c:order val="0"/>
          <c:tx>
            <c:strRef>
              <c:f>'Respargns d''energia total'!$D$3</c:f>
              <c:strCache>
                <c:ptCount val="1"/>
                <c:pt idx="0">
                  <c:v>respargn/onn [kWh]</c:v>
                </c:pt>
              </c:strCache>
            </c:strRef>
          </c:tx>
          <c:cat>
            <c:multiLvlStrRef>
              <c:f>'Respargns d''energia total'!$A$8:$C$13</c:f>
              <c:multiLvlStrCache>
                <c:ptCount val="6"/>
                <c:lvl>
                  <c:pt idx="0">
                    <c:v>Dumber</c:v>
                  </c:pt>
                  <c:pt idx="1">
                    <c:v>Dumber</c:v>
                  </c:pt>
                  <c:pt idx="2">
                    <c:v>Dumber</c:v>
                  </c:pt>
                  <c:pt idx="3">
                    <c:v>Dumber</c:v>
                  </c:pt>
                  <c:pt idx="4">
                    <c:v>Dumber</c:v>
                  </c:pt>
                  <c:pt idx="5">
                    <c:v>Dumber</c:v>
                  </c:pt>
                </c:lvl>
                <c:lvl>
                  <c:pt idx="0">
                    <c:v>663</c:v>
                  </c:pt>
                  <c:pt idx="1">
                    <c:v>2'732</c:v>
                  </c:pt>
                  <c:pt idx="2">
                    <c:v>2'208</c:v>
                  </c:pt>
                  <c:pt idx="3">
                    <c:v>2'079</c:v>
                  </c:pt>
                  <c:pt idx="4">
                    <c:v>3'118</c:v>
                  </c:pt>
                  <c:pt idx="5">
                    <c:v>2'275</c:v>
                  </c:pt>
                </c:lvl>
                <c:lvl>
                  <c:pt idx="0">
                    <c:v>Pumpas da circulaziun</c:v>
                  </c:pt>
                  <c:pt idx="1">
                    <c:v>Frestgeras</c:v>
                  </c:pt>
                  <c:pt idx="2">
                    <c:v>Schelenteras</c:v>
                  </c:pt>
                  <c:pt idx="3">
                    <c:v>Maschinas da lavar giu</c:v>
                  </c:pt>
                  <c:pt idx="4">
                    <c:v>Maschinas da lavar</c:v>
                  </c:pt>
                  <c:pt idx="5">
                    <c:v>Tumblers, stgaffas da sientar</c:v>
                  </c:pt>
                </c:lvl>
              </c:multiLvlStrCache>
            </c:multiLvlStrRef>
          </c:cat>
          <c:val>
            <c:numRef>
              <c:f>'Respargns d''energia total'!$D$8:$D$13</c:f>
              <c:numCache>
                <c:formatCode>#,##0</c:formatCode>
                <c:ptCount val="6"/>
                <c:pt idx="0">
                  <c:v>203900</c:v>
                </c:pt>
                <c:pt idx="1">
                  <c:v>819600</c:v>
                </c:pt>
                <c:pt idx="2">
                  <c:v>662400</c:v>
                </c:pt>
                <c:pt idx="3">
                  <c:v>519750</c:v>
                </c:pt>
                <c:pt idx="4">
                  <c:v>389126.39999999997</c:v>
                </c:pt>
                <c:pt idx="5">
                  <c:v>964480</c:v>
                </c:pt>
              </c:numCache>
            </c:numRef>
          </c:val>
        </c:ser>
        <c:axId val="13011968"/>
        <c:axId val="13017856"/>
      </c:barChart>
      <c:catAx>
        <c:axId val="13011968"/>
        <c:scaling>
          <c:orientation val="minMax"/>
        </c:scaling>
        <c:axPos val="b"/>
        <c:majorTickMark val="none"/>
        <c:tickLblPos val="nextTo"/>
        <c:crossAx val="13017856"/>
        <c:crossesAt val="1"/>
        <c:auto val="1"/>
        <c:lblAlgn val="ctr"/>
        <c:lblOffset val="100"/>
      </c:catAx>
      <c:valAx>
        <c:axId val="130178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CH" sz="1200" b="1">
                    <a:latin typeface="Calibri"/>
                  </a:rPr>
                  <a:t>[kWh]</a:t>
                </a:r>
              </a:p>
            </c:rich>
          </c:tx>
          <c:layout>
            <c:manualLayout>
              <c:xMode val="edge"/>
              <c:yMode val="edge"/>
              <c:x val="4.6025105800535017E-2"/>
              <c:y val="0.3893010467005984"/>
            </c:manualLayout>
          </c:layout>
        </c:title>
        <c:numFmt formatCode="#,##0" sourceLinked="1"/>
        <c:majorTickMark val="none"/>
        <c:tickLblPos val="nextTo"/>
        <c:txPr>
          <a:bodyPr/>
          <a:lstStyle/>
          <a:p>
            <a:pPr>
              <a:defRPr sz="1200" b="1" i="0" baseline="0"/>
            </a:pPr>
            <a:endParaRPr lang="de-DE"/>
          </a:p>
        </c:txPr>
        <c:crossAx val="130119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200" b="1" i="0" baseline="0"/>
            </a:pPr>
            <a:endParaRPr lang="de-DE"/>
          </a:p>
        </c:txPr>
      </c:dTable>
    </c:plotArea>
    <c:plotVisOnly val="1"/>
    <c:dispBlanksAs val="gap"/>
  </c:chart>
  <c:spPr>
    <a:solidFill>
      <a:sysClr val="window" lastClr="FFFFFF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</xdr:row>
      <xdr:rowOff>142875</xdr:rowOff>
    </xdr:from>
    <xdr:to>
      <xdr:col>8</xdr:col>
      <xdr:colOff>390524</xdr:colOff>
      <xdr:row>56</xdr:row>
      <xdr:rowOff>30811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2162175</xdr:colOff>
      <xdr:row>18</xdr:row>
      <xdr:rowOff>123825</xdr:rowOff>
    </xdr:from>
    <xdr:to>
      <xdr:col>2</xdr:col>
      <xdr:colOff>1910907</xdr:colOff>
      <xdr:row>41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4200525"/>
          <a:ext cx="4720782" cy="564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topLeftCell="A18" zoomScale="75" zoomScaleNormal="75" workbookViewId="0">
      <selection activeCell="A12" sqref="A12"/>
    </sheetView>
  </sheetViews>
  <sheetFormatPr baseColWidth="10" defaultRowHeight="12.75"/>
  <cols>
    <col min="1" max="1" width="43.42578125" customWidth="1"/>
    <col min="2" max="3" width="8" customWidth="1"/>
    <col min="4" max="4" width="18.140625" bestFit="1" customWidth="1"/>
    <col min="5" max="5" width="30.28515625" bestFit="1" customWidth="1"/>
    <col min="6" max="6" width="19" customWidth="1"/>
    <col min="7" max="7" width="14.28515625" customWidth="1"/>
  </cols>
  <sheetData>
    <row r="1" spans="1:7" ht="20.100000000000001" customHeight="1">
      <c r="A1" s="52" t="s">
        <v>0</v>
      </c>
    </row>
    <row r="2" spans="1:7" ht="20.100000000000001" customHeight="1"/>
    <row r="3" spans="1:7" ht="20.100000000000001" customHeight="1">
      <c r="B3" t="s">
        <v>1</v>
      </c>
      <c r="D3" s="4" t="s">
        <v>2</v>
      </c>
      <c r="E3" s="4" t="s">
        <v>3</v>
      </c>
      <c r="F3" t="s">
        <v>173</v>
      </c>
      <c r="G3" t="s">
        <v>174</v>
      </c>
    </row>
    <row r="4" spans="1:7" ht="20.100000000000001" customHeight="1">
      <c r="D4" s="4" t="s">
        <v>4</v>
      </c>
      <c r="E4" s="4" t="s">
        <v>5</v>
      </c>
    </row>
    <row r="5" spans="1:7" ht="20.100000000000001" customHeight="1"/>
    <row r="6" spans="1:7" ht="20.100000000000001" customHeight="1">
      <c r="A6" s="3" t="s">
        <v>6</v>
      </c>
    </row>
    <row r="7" spans="1:7" ht="20.100000000000001" customHeight="1"/>
    <row r="8" spans="1:7" ht="20.100000000000001" customHeight="1">
      <c r="A8" t="str">
        <f>Electricitad!A1</f>
        <v>Pumpas da circulaziun</v>
      </c>
      <c r="B8" s="2">
        <v>663</v>
      </c>
      <c r="C8" s="2" t="s">
        <v>7</v>
      </c>
      <c r="D8" s="1">
        <f>Electricitad!D4</f>
        <v>203900</v>
      </c>
      <c r="E8" s="1">
        <f>Electricitad!D6</f>
        <v>4078000</v>
      </c>
      <c r="F8">
        <v>5.0000000000000001E-4</v>
      </c>
      <c r="G8">
        <f>B8*F8</f>
        <v>0.33150000000000002</v>
      </c>
    </row>
    <row r="9" spans="1:7" ht="20.100000000000001" customHeight="1">
      <c r="A9" t="str">
        <f>Electricitad!A8</f>
        <v>Frestgeras</v>
      </c>
      <c r="B9" s="2">
        <v>2732</v>
      </c>
      <c r="C9" s="2" t="s">
        <v>8</v>
      </c>
      <c r="D9" s="1">
        <f>Electricitad!F12</f>
        <v>819600</v>
      </c>
      <c r="E9" s="1">
        <f>Electricitad!F14</f>
        <v>12294000</v>
      </c>
      <c r="F9">
        <v>8.0000000000000004E-4</v>
      </c>
      <c r="G9">
        <f t="shared" ref="G9:G19" si="0">B9*F9</f>
        <v>2.1856</v>
      </c>
    </row>
    <row r="10" spans="1:7" ht="20.100000000000001" customHeight="1">
      <c r="A10" t="s">
        <v>172</v>
      </c>
      <c r="B10" s="2">
        <v>2208</v>
      </c>
      <c r="C10" s="2" t="s">
        <v>9</v>
      </c>
      <c r="D10" s="1">
        <f>Electricitad!F20</f>
        <v>662400</v>
      </c>
      <c r="E10" s="1">
        <f>Electricitad!F22</f>
        <v>9936000</v>
      </c>
      <c r="F10">
        <v>8.0000000000000004E-4</v>
      </c>
      <c r="G10">
        <f t="shared" si="0"/>
        <v>1.7664000000000002</v>
      </c>
    </row>
    <row r="11" spans="1:7" ht="20.100000000000001" customHeight="1">
      <c r="A11" t="str">
        <f>Electricitad!A24</f>
        <v>Maschinas da lavar giu</v>
      </c>
      <c r="B11" s="2">
        <v>2079</v>
      </c>
      <c r="C11" s="2" t="s">
        <v>10</v>
      </c>
      <c r="D11" s="1">
        <f>Electricitad!F30</f>
        <v>519750</v>
      </c>
      <c r="E11" s="1">
        <f>Electricitad!F32</f>
        <v>7796250</v>
      </c>
      <c r="F11">
        <v>1.1999999999999999E-3</v>
      </c>
      <c r="G11">
        <f t="shared" si="0"/>
        <v>2.4947999999999997</v>
      </c>
    </row>
    <row r="12" spans="1:7" ht="20.100000000000001" customHeight="1">
      <c r="A12" t="str">
        <f>Electricitad!A34</f>
        <v>Maschinas da lavar</v>
      </c>
      <c r="B12" s="2">
        <v>3118</v>
      </c>
      <c r="C12" s="2" t="s">
        <v>11</v>
      </c>
      <c r="D12" s="1">
        <f>Electricitad!D40</f>
        <v>389126.39999999997</v>
      </c>
      <c r="E12" s="1">
        <f>Electricitad!D42</f>
        <v>5836895.9999999991</v>
      </c>
      <c r="F12">
        <v>1.1999999999999999E-3</v>
      </c>
      <c r="G12">
        <f t="shared" si="0"/>
        <v>3.7415999999999996</v>
      </c>
    </row>
    <row r="13" spans="1:7" ht="20.100000000000001" customHeight="1">
      <c r="A13" t="str">
        <f>Electricitad!A44</f>
        <v>Tumblers, stgaffas da sientar</v>
      </c>
      <c r="B13" s="2">
        <v>2275</v>
      </c>
      <c r="C13" s="2" t="s">
        <v>12</v>
      </c>
      <c r="D13" s="49">
        <f>Electricitad!F50</f>
        <v>964480</v>
      </c>
      <c r="E13" s="49">
        <f>Electricitad!F52</f>
        <v>14467200</v>
      </c>
      <c r="F13">
        <v>1.9E-3</v>
      </c>
      <c r="G13">
        <f t="shared" si="0"/>
        <v>4.3224999999999998</v>
      </c>
    </row>
    <row r="14" spans="1:7" ht="20.100000000000001" customHeight="1">
      <c r="B14" s="1">
        <f>SUM(B8:B13)</f>
        <v>13075</v>
      </c>
      <c r="C14" s="2" t="s">
        <v>13</v>
      </c>
      <c r="D14" s="51">
        <f>SUM(D8:D13)</f>
        <v>3559256.4</v>
      </c>
      <c r="E14" s="51">
        <f>SUM(E8:E13)</f>
        <v>54408346</v>
      </c>
    </row>
    <row r="15" spans="1:7" ht="20.100000000000001" customHeight="1">
      <c r="C15" s="2"/>
    </row>
    <row r="16" spans="1:7" ht="20.100000000000001" customHeight="1">
      <c r="A16" s="3" t="s">
        <v>14</v>
      </c>
      <c r="C16" s="2"/>
    </row>
    <row r="17" spans="1:7" ht="20.100000000000001" customHeight="1">
      <c r="C17" s="2"/>
    </row>
    <row r="18" spans="1:7" ht="20.100000000000001" customHeight="1">
      <c r="A18" t="str">
        <f>Chalur!A1</f>
        <v>Ventils termostatics</v>
      </c>
      <c r="B18" s="9">
        <v>8410</v>
      </c>
      <c r="C18" s="2" t="s">
        <v>15</v>
      </c>
      <c r="D18" s="1">
        <f>Chalur!D6</f>
        <v>1892250</v>
      </c>
      <c r="E18" s="48">
        <f>Chalur!D8</f>
        <v>37845000</v>
      </c>
      <c r="F18">
        <v>5.0000000000000001E-4</v>
      </c>
      <c r="G18">
        <f t="shared" si="0"/>
        <v>4.2050000000000001</v>
      </c>
    </row>
    <row r="19" spans="1:7" ht="20.100000000000001" customHeight="1">
      <c r="A19" t="str">
        <f>Chalur!A10</f>
        <v>Verbrauchsabhängige Heizkostenabrechnung</v>
      </c>
      <c r="B19" s="45">
        <v>11688</v>
      </c>
      <c r="C19" s="2" t="s">
        <v>16</v>
      </c>
      <c r="D19" s="50">
        <f>Chalur!D15</f>
        <v>1643625</v>
      </c>
      <c r="E19" s="50">
        <f>Chalur!D17</f>
        <v>24654375</v>
      </c>
      <c r="F19">
        <v>5.0000000000000001E-4</v>
      </c>
      <c r="G19">
        <f t="shared" si="0"/>
        <v>5.8440000000000003</v>
      </c>
    </row>
    <row r="20" spans="1:7" ht="20.100000000000001" customHeight="1">
      <c r="D20" s="51">
        <f>SUM(D18:D19)</f>
        <v>3535875</v>
      </c>
      <c r="E20" s="51">
        <f>SUM(E18:E19)</f>
        <v>62499375</v>
      </c>
    </row>
    <row r="21" spans="1:7" ht="20.100000000000001" customHeight="1"/>
    <row r="22" spans="1:7" s="3" customFormat="1" ht="20.100000000000001" customHeight="1">
      <c r="A22" s="3" t="s">
        <v>17</v>
      </c>
      <c r="D22" s="51">
        <f>D14+D20</f>
        <v>7095131.4000000004</v>
      </c>
      <c r="E22" s="51">
        <f>E14+E20</f>
        <v>116907721</v>
      </c>
      <c r="G22" s="3">
        <f>SUM(G8:G20)</f>
        <v>24.891400000000001</v>
      </c>
    </row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</sheetData>
  <pageMargins left="0.7" right="0.7" top="0.78740157499999996" bottom="0.78740157499999996" header="0.3" footer="0.3"/>
  <pageSetup paperSize="9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90"/>
  <sheetViews>
    <sheetView topLeftCell="A10" workbookViewId="0">
      <selection activeCell="A24" sqref="A24"/>
    </sheetView>
  </sheetViews>
  <sheetFormatPr baseColWidth="10" defaultRowHeight="15"/>
  <cols>
    <col min="1" max="1" width="34.7109375" style="54" bestFit="1" customWidth="1"/>
    <col min="2" max="2" width="15.140625" bestFit="1" customWidth="1"/>
    <col min="3" max="3" width="48.7109375" bestFit="1" customWidth="1"/>
    <col min="4" max="4" width="10.85546875" style="2"/>
    <col min="5" max="5" width="14.85546875" bestFit="1" customWidth="1"/>
    <col min="6" max="6" width="30.140625" bestFit="1" customWidth="1"/>
  </cols>
  <sheetData>
    <row r="1" spans="1:11" s="6" customFormat="1" ht="20.100000000000001" customHeight="1">
      <c r="A1" s="53" t="s">
        <v>18</v>
      </c>
      <c r="B1" s="7"/>
      <c r="C1" s="8" t="s">
        <v>19</v>
      </c>
      <c r="D1" s="9">
        <v>60</v>
      </c>
      <c r="E1" s="8" t="s">
        <v>20</v>
      </c>
      <c r="K1" s="7"/>
    </row>
    <row r="2" spans="1:11" s="6" customFormat="1" ht="20.100000000000001" customHeight="1">
      <c r="A2" s="53"/>
      <c r="B2" s="7"/>
      <c r="C2" s="8" t="s">
        <v>21</v>
      </c>
      <c r="D2" s="9">
        <v>663</v>
      </c>
      <c r="E2" s="8" t="s">
        <v>22</v>
      </c>
      <c r="K2" s="7"/>
    </row>
    <row r="3" spans="1:11" s="6" customFormat="1" ht="20.100000000000001" customHeight="1">
      <c r="A3" s="53"/>
      <c r="B3" s="7"/>
      <c r="C3" s="8" t="s">
        <v>23</v>
      </c>
      <c r="D3" s="9">
        <v>5000</v>
      </c>
      <c r="E3" s="8" t="s">
        <v>24</v>
      </c>
      <c r="F3" t="s">
        <v>25</v>
      </c>
      <c r="K3" s="7"/>
    </row>
    <row r="4" spans="1:11" s="3" customFormat="1" ht="20.100000000000001" customHeight="1">
      <c r="A4" s="52"/>
      <c r="B4" s="4"/>
      <c r="C4" s="10" t="s">
        <v>26</v>
      </c>
      <c r="D4" s="5">
        <f>D1*D2*D3/1000+D3</f>
        <v>203900</v>
      </c>
      <c r="E4" s="10" t="s">
        <v>27</v>
      </c>
      <c r="F4" s="8" t="s">
        <v>28</v>
      </c>
      <c r="K4" s="4"/>
    </row>
    <row r="5" spans="1:11" s="6" customFormat="1" ht="20.100000000000001" customHeight="1">
      <c r="A5" s="54"/>
      <c r="B5" s="7"/>
      <c r="C5" s="8" t="s">
        <v>29</v>
      </c>
      <c r="D5" s="9">
        <v>20</v>
      </c>
      <c r="E5" s="8" t="s">
        <v>30</v>
      </c>
      <c r="K5" s="7"/>
    </row>
    <row r="6" spans="1:11" s="3" customFormat="1" ht="20.100000000000001" customHeight="1">
      <c r="A6" s="52"/>
      <c r="C6" s="10" t="s">
        <v>31</v>
      </c>
      <c r="D6" s="5">
        <f>D5*D4</f>
        <v>4078000</v>
      </c>
      <c r="E6" s="10" t="s">
        <v>32</v>
      </c>
    </row>
    <row r="7" spans="1:11" ht="20.100000000000001" customHeight="1"/>
    <row r="8" spans="1:11" s="6" customFormat="1" ht="20.100000000000001" customHeight="1">
      <c r="A8" s="53" t="s">
        <v>33</v>
      </c>
      <c r="B8" s="7"/>
      <c r="C8" s="8" t="s">
        <v>34</v>
      </c>
      <c r="D8" s="9">
        <v>180</v>
      </c>
      <c r="E8" s="8" t="s">
        <v>35</v>
      </c>
      <c r="K8" s="7"/>
    </row>
    <row r="9" spans="1:11" s="6" customFormat="1" ht="20.100000000000001" customHeight="1">
      <c r="A9" s="53"/>
      <c r="B9" s="7"/>
      <c r="C9" s="8" t="s">
        <v>36</v>
      </c>
      <c r="D9" s="9">
        <v>280</v>
      </c>
      <c r="E9" s="8" t="s">
        <v>37</v>
      </c>
      <c r="K9" s="7"/>
    </row>
    <row r="10" spans="1:11" s="6" customFormat="1" ht="20.100000000000001" customHeight="1">
      <c r="A10" s="53"/>
      <c r="B10" s="7"/>
      <c r="C10" s="8" t="s">
        <v>38</v>
      </c>
      <c r="D10" s="9">
        <f>D9-D8</f>
        <v>100</v>
      </c>
      <c r="E10" s="8" t="s">
        <v>39</v>
      </c>
      <c r="F10" s="6">
        <v>300</v>
      </c>
      <c r="G10" t="s">
        <v>40</v>
      </c>
      <c r="K10" s="7"/>
    </row>
    <row r="11" spans="1:11" s="6" customFormat="1" ht="20.100000000000001" customHeight="1">
      <c r="A11" s="53"/>
      <c r="B11" s="7"/>
      <c r="C11" s="8" t="s">
        <v>41</v>
      </c>
      <c r="D11" s="9">
        <v>2732</v>
      </c>
      <c r="E11" s="8" t="s">
        <v>42</v>
      </c>
      <c r="K11" s="7"/>
    </row>
    <row r="12" spans="1:11" s="3" customFormat="1" ht="20.100000000000001" customHeight="1">
      <c r="A12" s="52"/>
      <c r="B12" s="4"/>
      <c r="C12" s="10" t="s">
        <v>43</v>
      </c>
      <c r="D12" s="5">
        <f>D10*D11</f>
        <v>273200</v>
      </c>
      <c r="E12" s="10" t="s">
        <v>44</v>
      </c>
      <c r="F12" s="10">
        <f>F10*D11</f>
        <v>819600</v>
      </c>
      <c r="G12" s="3" t="s">
        <v>45</v>
      </c>
      <c r="K12" s="4"/>
    </row>
    <row r="13" spans="1:11" s="6" customFormat="1" ht="20.100000000000001" customHeight="1">
      <c r="A13" s="54"/>
      <c r="B13" s="7"/>
      <c r="C13" s="8" t="s">
        <v>46</v>
      </c>
      <c r="D13" s="9">
        <v>15</v>
      </c>
      <c r="E13" s="8" t="s">
        <v>47</v>
      </c>
      <c r="F13" s="3"/>
      <c r="G13" s="3"/>
      <c r="K13" s="7"/>
    </row>
    <row r="14" spans="1:11" s="3" customFormat="1" ht="20.100000000000001" customHeight="1">
      <c r="A14" s="52"/>
      <c r="C14" s="10" t="s">
        <v>48</v>
      </c>
      <c r="D14" s="5">
        <f>D13*D12</f>
        <v>4098000</v>
      </c>
      <c r="E14" s="10" t="s">
        <v>49</v>
      </c>
      <c r="F14" s="3">
        <f>F12*D13</f>
        <v>12294000</v>
      </c>
      <c r="G14" s="3" t="s">
        <v>50</v>
      </c>
    </row>
    <row r="15" spans="1:11" s="3" customFormat="1" ht="20.100000000000001" customHeight="1">
      <c r="A15" s="52"/>
      <c r="C15" s="10"/>
      <c r="D15" s="5"/>
      <c r="E15" s="10"/>
    </row>
    <row r="16" spans="1:11" s="6" customFormat="1" ht="20.100000000000001" customHeight="1">
      <c r="A16" s="53" t="s">
        <v>51</v>
      </c>
      <c r="B16" s="7"/>
      <c r="C16" s="8" t="s">
        <v>52</v>
      </c>
      <c r="D16" s="9">
        <v>180</v>
      </c>
      <c r="E16" s="8" t="s">
        <v>53</v>
      </c>
      <c r="K16" s="7"/>
    </row>
    <row r="17" spans="1:11" s="6" customFormat="1" ht="20.100000000000001" customHeight="1">
      <c r="A17" s="53"/>
      <c r="B17" s="7"/>
      <c r="C17" s="8" t="s">
        <v>54</v>
      </c>
      <c r="D17" s="9">
        <v>280</v>
      </c>
      <c r="E17" s="8" t="s">
        <v>55</v>
      </c>
      <c r="K17" s="7"/>
    </row>
    <row r="18" spans="1:11" s="6" customFormat="1" ht="20.100000000000001" customHeight="1">
      <c r="A18" s="53"/>
      <c r="B18" s="7"/>
      <c r="C18" s="8" t="s">
        <v>56</v>
      </c>
      <c r="D18" s="9">
        <f>D17-D16</f>
        <v>100</v>
      </c>
      <c r="E18" s="8" t="s">
        <v>57</v>
      </c>
      <c r="F18" s="6">
        <v>300</v>
      </c>
      <c r="G18" t="s">
        <v>58</v>
      </c>
      <c r="K18" s="7"/>
    </row>
    <row r="19" spans="1:11" s="6" customFormat="1" ht="20.100000000000001" customHeight="1">
      <c r="A19" s="53"/>
      <c r="B19" s="7"/>
      <c r="C19" s="8" t="s">
        <v>59</v>
      </c>
      <c r="D19" s="9">
        <v>2208</v>
      </c>
      <c r="E19" s="8" t="s">
        <v>60</v>
      </c>
      <c r="K19" s="7"/>
    </row>
    <row r="20" spans="1:11" s="3" customFormat="1" ht="20.100000000000001" customHeight="1">
      <c r="A20" s="52"/>
      <c r="B20" s="4"/>
      <c r="C20" s="10" t="s">
        <v>61</v>
      </c>
      <c r="D20" s="5">
        <f>D18*D19</f>
        <v>220800</v>
      </c>
      <c r="E20" s="10" t="s">
        <v>62</v>
      </c>
      <c r="F20" s="10">
        <f>F18*D19</f>
        <v>662400</v>
      </c>
      <c r="G20" s="3" t="s">
        <v>63</v>
      </c>
      <c r="K20" s="4"/>
    </row>
    <row r="21" spans="1:11" s="6" customFormat="1" ht="20.100000000000001" customHeight="1">
      <c r="A21" s="54"/>
      <c r="B21" s="7"/>
      <c r="C21" s="8" t="s">
        <v>64</v>
      </c>
      <c r="D21" s="9">
        <v>15</v>
      </c>
      <c r="E21" s="8" t="s">
        <v>65</v>
      </c>
      <c r="F21" s="3"/>
      <c r="G21" s="3"/>
      <c r="H21" s="3"/>
      <c r="I21" s="3"/>
      <c r="K21" s="7"/>
    </row>
    <row r="22" spans="1:11" s="3" customFormat="1" ht="20.100000000000001" customHeight="1">
      <c r="A22" s="52"/>
      <c r="C22" s="10" t="s">
        <v>66</v>
      </c>
      <c r="D22" s="5">
        <f>D21*D20</f>
        <v>3312000</v>
      </c>
      <c r="E22" s="10" t="s">
        <v>67</v>
      </c>
      <c r="F22" s="3">
        <f>F20*D21</f>
        <v>9936000</v>
      </c>
      <c r="G22" s="3" t="s">
        <v>68</v>
      </c>
    </row>
    <row r="23" spans="1:11" s="3" customFormat="1" ht="20.100000000000001" customHeight="1">
      <c r="A23" s="52"/>
      <c r="C23" s="10"/>
      <c r="D23" s="5"/>
      <c r="E23" s="10"/>
    </row>
    <row r="24" spans="1:11" s="3" customFormat="1" ht="20.100000000000001" customHeight="1">
      <c r="A24" s="55" t="s">
        <v>69</v>
      </c>
      <c r="C24" s="8" t="s">
        <v>70</v>
      </c>
      <c r="D24" s="20">
        <v>0.9</v>
      </c>
      <c r="E24" s="8" t="s">
        <v>71</v>
      </c>
      <c r="F24" s="6"/>
      <c r="G24" s="6"/>
      <c r="H24" s="6"/>
      <c r="I24" s="6"/>
      <c r="J24" s="6"/>
    </row>
    <row r="25" spans="1:11" s="3" customFormat="1" ht="20.100000000000001" customHeight="1">
      <c r="A25" s="52"/>
      <c r="C25" s="8" t="s">
        <v>72</v>
      </c>
      <c r="D25" s="20">
        <v>1.3</v>
      </c>
      <c r="E25" s="8" t="s">
        <v>73</v>
      </c>
    </row>
    <row r="26" spans="1:11" s="6" customFormat="1" ht="20.100000000000001" customHeight="1">
      <c r="A26" s="54"/>
      <c r="C26" s="8" t="s">
        <v>74</v>
      </c>
      <c r="D26" s="20">
        <f>D25-D24</f>
        <v>0.4</v>
      </c>
      <c r="E26" s="8" t="s">
        <v>75</v>
      </c>
    </row>
    <row r="27" spans="1:11" s="6" customFormat="1" ht="20.100000000000001" customHeight="1">
      <c r="A27" s="54"/>
      <c r="C27" s="8" t="s">
        <v>76</v>
      </c>
      <c r="D27" s="9">
        <v>200</v>
      </c>
      <c r="E27" s="8"/>
    </row>
    <row r="28" spans="1:11" s="6" customFormat="1" ht="20.100000000000001" customHeight="1">
      <c r="A28" s="54"/>
      <c r="C28" s="8" t="s">
        <v>77</v>
      </c>
      <c r="D28" s="9">
        <f>D26*D27</f>
        <v>80</v>
      </c>
      <c r="E28" s="8" t="s">
        <v>78</v>
      </c>
      <c r="F28" s="6">
        <v>250</v>
      </c>
      <c r="G28" t="s">
        <v>79</v>
      </c>
    </row>
    <row r="29" spans="1:11" s="6" customFormat="1" ht="20.100000000000001" customHeight="1">
      <c r="A29" s="54"/>
      <c r="C29" s="8" t="s">
        <v>80</v>
      </c>
      <c r="D29" s="9">
        <v>2079</v>
      </c>
      <c r="E29" s="8" t="s">
        <v>81</v>
      </c>
    </row>
    <row r="30" spans="1:11" s="3" customFormat="1" ht="20.100000000000001" customHeight="1">
      <c r="A30" s="52"/>
      <c r="B30" s="4"/>
      <c r="C30" s="10" t="s">
        <v>82</v>
      </c>
      <c r="D30" s="5">
        <f>D28*D29</f>
        <v>166320</v>
      </c>
      <c r="E30" s="10" t="s">
        <v>83</v>
      </c>
      <c r="F30" s="3">
        <f>F28*D29</f>
        <v>519750</v>
      </c>
      <c r="G30" s="3" t="s">
        <v>84</v>
      </c>
      <c r="K30" s="4"/>
    </row>
    <row r="31" spans="1:11" s="6" customFormat="1" ht="20.100000000000001" customHeight="1">
      <c r="A31" s="54"/>
      <c r="B31" s="7"/>
      <c r="C31" s="8" t="s">
        <v>85</v>
      </c>
      <c r="D31" s="9">
        <v>15</v>
      </c>
      <c r="E31" s="8" t="s">
        <v>86</v>
      </c>
      <c r="F31" s="3"/>
      <c r="G31" s="10"/>
      <c r="H31" s="3"/>
      <c r="K31" s="7"/>
    </row>
    <row r="32" spans="1:11" s="3" customFormat="1" ht="20.100000000000001" customHeight="1">
      <c r="A32" s="52"/>
      <c r="C32" s="10" t="s">
        <v>87</v>
      </c>
      <c r="D32" s="5">
        <f>D31*D30</f>
        <v>2494800</v>
      </c>
      <c r="E32" s="10" t="s">
        <v>88</v>
      </c>
      <c r="F32" s="3">
        <f>F30*D31</f>
        <v>7796250</v>
      </c>
      <c r="G32" s="3" t="s">
        <v>89</v>
      </c>
    </row>
    <row r="33" spans="1:11" s="6" customFormat="1" ht="20.100000000000001" customHeight="1">
      <c r="A33" s="54"/>
      <c r="C33" s="8"/>
      <c r="D33" s="9"/>
      <c r="E33" s="8"/>
    </row>
    <row r="34" spans="1:11" s="3" customFormat="1" ht="20.100000000000001" customHeight="1">
      <c r="A34" s="55" t="s">
        <v>90</v>
      </c>
      <c r="C34" s="8" t="s">
        <v>91</v>
      </c>
      <c r="D34" s="25">
        <v>1.02</v>
      </c>
      <c r="E34" s="8" t="s">
        <v>92</v>
      </c>
      <c r="F34"/>
      <c r="G34" s="6"/>
      <c r="H34" s="6"/>
      <c r="I34" s="6"/>
      <c r="J34" s="6"/>
    </row>
    <row r="35" spans="1:11" s="3" customFormat="1" ht="20.100000000000001" customHeight="1">
      <c r="A35" s="52"/>
      <c r="C35" s="8" t="s">
        <v>93</v>
      </c>
      <c r="D35" s="25">
        <v>1.5</v>
      </c>
      <c r="E35" s="8" t="s">
        <v>94</v>
      </c>
    </row>
    <row r="36" spans="1:11" s="6" customFormat="1" ht="20.100000000000001" customHeight="1">
      <c r="A36" s="54"/>
      <c r="C36" s="8" t="s">
        <v>95</v>
      </c>
      <c r="D36" s="25">
        <f>D35-D34</f>
        <v>0.48</v>
      </c>
      <c r="E36" s="8" t="s">
        <v>96</v>
      </c>
    </row>
    <row r="37" spans="1:11" s="6" customFormat="1" ht="20.100000000000001" customHeight="1">
      <c r="A37" s="54"/>
      <c r="C37" s="8" t="s">
        <v>97</v>
      </c>
      <c r="D37" s="9">
        <f>5*52</f>
        <v>260</v>
      </c>
      <c r="E37" s="8" t="s">
        <v>98</v>
      </c>
      <c r="F37" t="s">
        <v>99</v>
      </c>
    </row>
    <row r="38" spans="1:11" s="6" customFormat="1" ht="20.100000000000001" customHeight="1">
      <c r="A38" s="54"/>
      <c r="C38" s="8" t="s">
        <v>100</v>
      </c>
      <c r="D38" s="9">
        <f>D36*D37</f>
        <v>124.8</v>
      </c>
      <c r="E38" s="8" t="s">
        <v>101</v>
      </c>
      <c r="F38" s="6">
        <v>175</v>
      </c>
      <c r="G38" t="s">
        <v>102</v>
      </c>
    </row>
    <row r="39" spans="1:11" s="6" customFormat="1" ht="20.100000000000001" customHeight="1">
      <c r="A39" s="54"/>
      <c r="C39" s="8" t="s">
        <v>103</v>
      </c>
      <c r="D39" s="9">
        <v>3118</v>
      </c>
      <c r="E39" s="8" t="s">
        <v>104</v>
      </c>
    </row>
    <row r="40" spans="1:11" s="3" customFormat="1" ht="20.100000000000001" customHeight="1">
      <c r="A40" s="52"/>
      <c r="B40" s="4"/>
      <c r="C40" s="10" t="s">
        <v>105</v>
      </c>
      <c r="D40" s="5">
        <f>D38*D39</f>
        <v>389126.39999999997</v>
      </c>
      <c r="E40" s="10" t="s">
        <v>106</v>
      </c>
      <c r="F40" s="10">
        <f>F38*D39</f>
        <v>545650</v>
      </c>
      <c r="G40" s="3" t="s">
        <v>107</v>
      </c>
      <c r="K40" s="4"/>
    </row>
    <row r="41" spans="1:11" s="6" customFormat="1" ht="20.100000000000001" customHeight="1">
      <c r="A41" s="54"/>
      <c r="B41" s="7"/>
      <c r="C41" s="8" t="s">
        <v>108</v>
      </c>
      <c r="D41" s="9">
        <v>15</v>
      </c>
      <c r="E41" s="8" t="s">
        <v>109</v>
      </c>
      <c r="F41" s="3"/>
      <c r="G41" s="3"/>
      <c r="H41" s="3"/>
      <c r="K41" s="7"/>
    </row>
    <row r="42" spans="1:11" s="3" customFormat="1" ht="20.100000000000001" customHeight="1">
      <c r="A42" s="52"/>
      <c r="C42" s="10" t="s">
        <v>110</v>
      </c>
      <c r="D42" s="5">
        <f>D41*D40</f>
        <v>5836895.9999999991</v>
      </c>
      <c r="E42" s="10" t="s">
        <v>111</v>
      </c>
      <c r="F42" s="3">
        <f>F40*D41</f>
        <v>8184750</v>
      </c>
      <c r="G42" s="3" t="s">
        <v>112</v>
      </c>
    </row>
    <row r="43" spans="1:11" s="12" customFormat="1" ht="20.100000000000001" customHeight="1">
      <c r="A43" s="56"/>
      <c r="B43" s="14"/>
      <c r="C43" s="15"/>
      <c r="E43" s="16"/>
      <c r="F43" s="16"/>
      <c r="G43" s="13"/>
    </row>
    <row r="44" spans="1:11" s="3" customFormat="1" ht="20.100000000000001" customHeight="1">
      <c r="A44" s="55" t="s">
        <v>113</v>
      </c>
      <c r="C44" s="8" t="s">
        <v>114</v>
      </c>
      <c r="D44" s="25">
        <v>0.28199999999999997</v>
      </c>
      <c r="E44" s="8" t="s">
        <v>115</v>
      </c>
      <c r="F44"/>
      <c r="G44" s="6"/>
      <c r="H44" s="6"/>
      <c r="I44" s="6"/>
      <c r="J44" s="6"/>
    </row>
    <row r="45" spans="1:11" s="3" customFormat="1" ht="20.100000000000001" customHeight="1">
      <c r="A45" s="52"/>
      <c r="C45" s="8" t="s">
        <v>116</v>
      </c>
      <c r="D45" s="25">
        <v>0.73</v>
      </c>
      <c r="E45" s="8" t="s">
        <v>117</v>
      </c>
    </row>
    <row r="46" spans="1:11" s="6" customFormat="1" ht="20.100000000000001" customHeight="1">
      <c r="A46" s="54"/>
      <c r="C46" s="8" t="s">
        <v>118</v>
      </c>
      <c r="D46" s="25">
        <f>D45-D44</f>
        <v>0.44800000000000001</v>
      </c>
      <c r="E46" s="8" t="s">
        <v>119</v>
      </c>
    </row>
    <row r="47" spans="1:11" s="6" customFormat="1" ht="20.100000000000001" customHeight="1">
      <c r="A47" s="54"/>
      <c r="C47" s="8" t="s">
        <v>120</v>
      </c>
      <c r="D47" s="9">
        <f>2*52*6.5</f>
        <v>676</v>
      </c>
      <c r="E47" s="8" t="s">
        <v>121</v>
      </c>
      <c r="F47" t="s">
        <v>122</v>
      </c>
    </row>
    <row r="48" spans="1:11" s="6" customFormat="1" ht="20.100000000000001" customHeight="1">
      <c r="A48" s="54"/>
      <c r="C48" s="8" t="s">
        <v>123</v>
      </c>
      <c r="D48" s="9">
        <f>D46*D47</f>
        <v>302.84800000000001</v>
      </c>
      <c r="E48" s="8" t="s">
        <v>124</v>
      </c>
      <c r="F48" s="6">
        <v>440</v>
      </c>
      <c r="G48" t="s">
        <v>125</v>
      </c>
    </row>
    <row r="49" spans="1:11" s="6" customFormat="1" ht="20.100000000000001" customHeight="1">
      <c r="A49" s="54"/>
      <c r="C49" s="8" t="s">
        <v>126</v>
      </c>
      <c r="D49" s="9">
        <v>2192</v>
      </c>
      <c r="E49" s="8" t="s">
        <v>127</v>
      </c>
    </row>
    <row r="50" spans="1:11" s="3" customFormat="1" ht="20.100000000000001" customHeight="1">
      <c r="A50" s="52"/>
      <c r="B50" s="4"/>
      <c r="C50" s="10" t="s">
        <v>128</v>
      </c>
      <c r="D50" s="5">
        <f>D48*D49</f>
        <v>663842.81599999999</v>
      </c>
      <c r="E50" s="10" t="s">
        <v>129</v>
      </c>
      <c r="F50" s="10">
        <f>F48*D49</f>
        <v>964480</v>
      </c>
      <c r="G50" s="3" t="s">
        <v>130</v>
      </c>
      <c r="K50" s="4"/>
    </row>
    <row r="51" spans="1:11" s="6" customFormat="1" ht="20.100000000000001" customHeight="1">
      <c r="A51" s="54"/>
      <c r="B51" s="7"/>
      <c r="C51" s="8" t="s">
        <v>131</v>
      </c>
      <c r="D51" s="9">
        <v>15</v>
      </c>
      <c r="E51" s="8" t="s">
        <v>132</v>
      </c>
      <c r="F51" s="3"/>
      <c r="G51" s="3"/>
      <c r="K51" s="7"/>
    </row>
    <row r="52" spans="1:11" s="3" customFormat="1" ht="20.100000000000001" customHeight="1">
      <c r="A52" s="52"/>
      <c r="C52" s="10" t="s">
        <v>133</v>
      </c>
      <c r="D52" s="5">
        <f>D51*D50</f>
        <v>9957642.2400000002</v>
      </c>
      <c r="E52" s="10" t="s">
        <v>134</v>
      </c>
      <c r="F52" s="3">
        <f>F50*D51</f>
        <v>14467200</v>
      </c>
      <c r="G52" s="3" t="s">
        <v>135</v>
      </c>
    </row>
    <row r="53" spans="1:11" s="12" customFormat="1" ht="20.100000000000001" customHeight="1">
      <c r="A53" s="56"/>
      <c r="B53" s="14"/>
      <c r="C53" s="15"/>
      <c r="E53" s="16"/>
      <c r="F53" s="16"/>
      <c r="G53" s="13"/>
    </row>
    <row r="54" spans="1:11" s="12" customFormat="1" ht="20.100000000000001" customHeight="1">
      <c r="A54" s="56"/>
      <c r="B54" s="14"/>
      <c r="C54" s="15"/>
      <c r="E54" s="16"/>
      <c r="F54" s="16"/>
      <c r="G54" s="13"/>
    </row>
    <row r="55" spans="1:11" s="12" customFormat="1" ht="20.100000000000001" customHeight="1">
      <c r="A55" s="56"/>
      <c r="B55" s="14"/>
      <c r="C55" s="15"/>
      <c r="E55" s="16"/>
      <c r="F55" s="16"/>
      <c r="G55" s="13"/>
    </row>
    <row r="56" spans="1:11" s="12" customFormat="1" ht="20.100000000000001" customHeight="1">
      <c r="A56" s="56"/>
      <c r="B56" s="14"/>
      <c r="C56" s="15"/>
      <c r="E56" s="16"/>
      <c r="F56" s="16"/>
      <c r="G56" s="13"/>
    </row>
    <row r="57" spans="1:11" s="12" customFormat="1" ht="20.100000000000001" customHeight="1">
      <c r="A57" s="56"/>
      <c r="B57" s="14"/>
      <c r="C57" s="15"/>
      <c r="E57" s="16"/>
      <c r="F57" s="16"/>
      <c r="G57" s="13"/>
    </row>
    <row r="58" spans="1:11" s="12" customFormat="1" ht="20.100000000000001" customHeight="1">
      <c r="A58" s="56"/>
      <c r="B58" s="17"/>
      <c r="C58" s="18"/>
      <c r="D58" s="13"/>
      <c r="E58" s="13"/>
      <c r="F58" s="13"/>
      <c r="I58" s="24"/>
      <c r="J58" s="24"/>
    </row>
    <row r="59" spans="1:11" s="12" customFormat="1" ht="20.100000000000001" customHeight="1">
      <c r="A59" s="56"/>
      <c r="B59" s="17"/>
      <c r="C59" s="18"/>
      <c r="D59" s="13"/>
      <c r="E59" s="13"/>
      <c r="F59" s="13"/>
      <c r="J59" s="18"/>
    </row>
    <row r="60" spans="1:11" s="12" customFormat="1" ht="20.100000000000001" customHeight="1">
      <c r="A60" s="55"/>
      <c r="B60" s="26"/>
      <c r="C60" s="23"/>
      <c r="F60" s="13"/>
      <c r="J60" s="18"/>
    </row>
    <row r="61" spans="1:11" s="12" customFormat="1" ht="20.100000000000001" customHeight="1">
      <c r="A61" s="56"/>
      <c r="B61" s="14"/>
      <c r="C61" s="15"/>
      <c r="E61" s="16"/>
      <c r="F61" s="16"/>
      <c r="H61" s="13"/>
    </row>
    <row r="62" spans="1:11" s="12" customFormat="1" ht="20.100000000000001" customHeight="1">
      <c r="A62" s="56"/>
      <c r="B62" s="14"/>
      <c r="C62" s="15"/>
      <c r="E62" s="16"/>
      <c r="F62" s="16"/>
      <c r="G62" s="13"/>
    </row>
    <row r="63" spans="1:11" s="12" customFormat="1" ht="20.100000000000001" customHeight="1">
      <c r="A63" s="56"/>
      <c r="B63" s="17"/>
      <c r="C63" s="18"/>
      <c r="D63" s="13"/>
      <c r="E63" s="13"/>
      <c r="F63" s="13"/>
      <c r="G63" s="19"/>
    </row>
    <row r="64" spans="1:11" s="12" customFormat="1" ht="20.100000000000001" customHeight="1">
      <c r="A64" s="56"/>
      <c r="B64" s="17"/>
      <c r="C64" s="18"/>
      <c r="D64" s="13"/>
      <c r="E64" s="13"/>
      <c r="F64" s="13"/>
      <c r="G64" s="13"/>
    </row>
    <row r="65" spans="1:7" s="12" customFormat="1" ht="20.100000000000001" customHeight="1">
      <c r="A65" s="55"/>
      <c r="B65" s="26"/>
      <c r="C65" s="22"/>
      <c r="F65" s="13"/>
      <c r="G65" s="13"/>
    </row>
    <row r="66" spans="1:7" s="12" customFormat="1" ht="20.100000000000001" customHeight="1">
      <c r="A66" s="56"/>
      <c r="B66" s="14"/>
      <c r="C66" s="15"/>
      <c r="E66" s="16"/>
      <c r="F66" s="16"/>
      <c r="G66" s="13"/>
    </row>
    <row r="67" spans="1:7" s="12" customFormat="1" ht="20.100000000000001" customHeight="1">
      <c r="A67" s="56"/>
      <c r="B67" s="14"/>
      <c r="C67" s="15"/>
      <c r="E67" s="16"/>
      <c r="F67" s="16"/>
      <c r="G67" s="13"/>
    </row>
    <row r="68" spans="1:7" s="12" customFormat="1" ht="20.100000000000001" customHeight="1">
      <c r="A68" s="56"/>
      <c r="C68" s="18"/>
      <c r="D68" s="13"/>
      <c r="E68" s="13"/>
      <c r="F68" s="13"/>
      <c r="G68" s="13"/>
    </row>
    <row r="69" spans="1:7" s="11" customFormat="1" ht="20.100000000000001" customHeight="1">
      <c r="A69" s="57"/>
      <c r="D69" s="21"/>
    </row>
    <row r="70" spans="1:7" s="11" customFormat="1" ht="20.100000000000001" customHeight="1">
      <c r="A70" s="57"/>
      <c r="D70" s="21"/>
    </row>
    <row r="71" spans="1:7" ht="20.100000000000001" customHeight="1"/>
    <row r="72" spans="1:7" ht="20.100000000000001" customHeight="1"/>
    <row r="73" spans="1:7" ht="20.100000000000001" customHeight="1"/>
    <row r="74" spans="1:7" ht="20.100000000000001" customHeight="1"/>
    <row r="75" spans="1:7" ht="20.100000000000001" customHeight="1"/>
    <row r="76" spans="1:7" ht="20.100000000000001" customHeight="1"/>
    <row r="77" spans="1:7" ht="20.100000000000001" customHeight="1"/>
    <row r="78" spans="1:7" ht="20.100000000000001" customHeight="1"/>
    <row r="79" spans="1:7" ht="20.100000000000001" customHeight="1"/>
    <row r="80" spans="1:7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</sheetData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75"/>
  <sheetViews>
    <sheetView workbookViewId="0"/>
  </sheetViews>
  <sheetFormatPr baseColWidth="10" defaultRowHeight="15"/>
  <cols>
    <col min="1" max="1" width="59.42578125" style="54" bestFit="1" customWidth="1"/>
    <col min="2" max="2" width="15.140625" bestFit="1" customWidth="1"/>
    <col min="3" max="3" width="48.7109375" bestFit="1" customWidth="1"/>
    <col min="4" max="4" width="10.85546875" style="2"/>
    <col min="5" max="5" width="14.85546875" bestFit="1" customWidth="1"/>
    <col min="6" max="6" width="49.85546875" bestFit="1" customWidth="1"/>
  </cols>
  <sheetData>
    <row r="1" spans="1:17" s="6" customFormat="1" ht="20.100000000000001" customHeight="1">
      <c r="A1" s="53" t="s">
        <v>136</v>
      </c>
      <c r="B1" s="7"/>
      <c r="C1" s="8" t="s">
        <v>137</v>
      </c>
      <c r="D1" s="9">
        <v>3000</v>
      </c>
      <c r="E1" s="8" t="s">
        <v>138</v>
      </c>
      <c r="F1"/>
      <c r="K1" s="7"/>
    </row>
    <row r="2" spans="1:17" s="6" customFormat="1" ht="20.100000000000001" customHeight="1">
      <c r="A2" s="8" t="s">
        <v>139</v>
      </c>
      <c r="B2" s="7"/>
      <c r="C2" s="8" t="s">
        <v>140</v>
      </c>
      <c r="D2" s="9">
        <f>D1*0.85</f>
        <v>2550</v>
      </c>
      <c r="E2" s="8" t="s">
        <v>141</v>
      </c>
      <c r="F2"/>
      <c r="K2" s="7"/>
    </row>
    <row r="3" spans="1:17" s="6" customFormat="1" ht="20.100000000000001" customHeight="1">
      <c r="A3" s="6" t="s">
        <v>142</v>
      </c>
      <c r="B3" s="7"/>
      <c r="C3" s="8" t="s">
        <v>143</v>
      </c>
      <c r="D3" s="9">
        <f>D1-D2</f>
        <v>450</v>
      </c>
      <c r="E3" s="8" t="s">
        <v>144</v>
      </c>
      <c r="F3"/>
      <c r="K3" s="7"/>
    </row>
    <row r="4" spans="1:17" s="6" customFormat="1" ht="20.100000000000001" customHeight="1">
      <c r="A4" s="54"/>
      <c r="B4" s="7"/>
      <c r="C4" s="8" t="s">
        <v>145</v>
      </c>
      <c r="D4" s="9">
        <v>8410</v>
      </c>
      <c r="E4" s="8" t="s">
        <v>146</v>
      </c>
      <c r="K4" s="7"/>
    </row>
    <row r="5" spans="1:17" s="6" customFormat="1" ht="20.100000000000001" customHeight="1">
      <c r="A5" s="54"/>
      <c r="B5" s="7"/>
      <c r="C5" s="8" t="s">
        <v>147</v>
      </c>
      <c r="D5" s="25">
        <v>0.5</v>
      </c>
      <c r="E5" s="8"/>
      <c r="K5" s="7"/>
    </row>
    <row r="6" spans="1:17" s="3" customFormat="1" ht="20.100000000000001" customHeight="1">
      <c r="A6" s="52"/>
      <c r="B6" s="4"/>
      <c r="C6" s="10" t="s">
        <v>148</v>
      </c>
      <c r="D6" s="5">
        <f>D4*D3*D5</f>
        <v>1892250</v>
      </c>
      <c r="E6" s="10" t="s">
        <v>149</v>
      </c>
      <c r="F6" s="8"/>
      <c r="K6" s="4"/>
    </row>
    <row r="7" spans="1:17" s="6" customFormat="1" ht="20.100000000000001" customHeight="1">
      <c r="A7" s="54"/>
      <c r="B7" s="7"/>
      <c r="C7" s="8" t="s">
        <v>150</v>
      </c>
      <c r="D7" s="9">
        <v>20</v>
      </c>
      <c r="E7" s="8" t="s">
        <v>151</v>
      </c>
      <c r="K7" s="7"/>
    </row>
    <row r="8" spans="1:17" s="3" customFormat="1" ht="20.100000000000001" customHeight="1">
      <c r="A8" s="52"/>
      <c r="C8" s="10" t="s">
        <v>152</v>
      </c>
      <c r="D8" s="5">
        <f>D7*D6</f>
        <v>37845000</v>
      </c>
      <c r="E8" s="10" t="s">
        <v>153</v>
      </c>
    </row>
    <row r="9" spans="1:17" s="3" customFormat="1" ht="20.100000000000001" customHeight="1">
      <c r="A9" s="52"/>
      <c r="C9" s="10"/>
      <c r="D9" s="5"/>
      <c r="E9" s="10"/>
    </row>
    <row r="10" spans="1:17" s="11" customFormat="1" ht="21.75" customHeight="1">
      <c r="A10" s="55" t="s">
        <v>154</v>
      </c>
      <c r="C10" s="8" t="s">
        <v>155</v>
      </c>
      <c r="D10" s="47">
        <v>22.5</v>
      </c>
      <c r="E10" s="8" t="s">
        <v>156</v>
      </c>
      <c r="F10" s="11" t="s">
        <v>157</v>
      </c>
      <c r="H10" s="36"/>
      <c r="I10" s="36"/>
      <c r="J10" s="37"/>
      <c r="K10" s="37"/>
      <c r="L10" s="38"/>
      <c r="M10" s="37"/>
      <c r="N10" s="39"/>
      <c r="O10" s="37"/>
    </row>
    <row r="11" spans="1:17" s="11" customFormat="1" ht="21.75" customHeight="1">
      <c r="A11" s="55" t="s">
        <v>158</v>
      </c>
      <c r="C11" s="44" t="s">
        <v>159</v>
      </c>
      <c r="D11" s="45">
        <v>25</v>
      </c>
      <c r="E11" s="34" t="s">
        <v>160</v>
      </c>
      <c r="H11" s="36"/>
      <c r="I11" s="36"/>
      <c r="J11" s="40"/>
      <c r="K11" s="31"/>
      <c r="L11" s="41"/>
      <c r="M11" s="42"/>
      <c r="N11" s="27"/>
      <c r="O11" s="37"/>
    </row>
    <row r="12" spans="1:17" s="11" customFormat="1" ht="21.75" customHeight="1">
      <c r="A12" s="58"/>
      <c r="C12" s="44" t="s">
        <v>161</v>
      </c>
      <c r="D12" s="46">
        <v>11688</v>
      </c>
      <c r="E12" s="11" t="s">
        <v>162</v>
      </c>
      <c r="F12" s="34"/>
      <c r="H12" s="36"/>
      <c r="I12" s="36"/>
      <c r="J12" s="39"/>
      <c r="K12" s="37"/>
      <c r="L12" s="39"/>
      <c r="M12" s="31"/>
      <c r="N12" s="43"/>
      <c r="O12" s="42"/>
      <c r="P12" s="27"/>
      <c r="Q12" s="37"/>
    </row>
    <row r="13" spans="1:17" s="11" customFormat="1" ht="21.75" customHeight="1">
      <c r="A13" s="59"/>
      <c r="C13" s="44" t="s">
        <v>163</v>
      </c>
      <c r="D13" s="46">
        <f>D11*D12</f>
        <v>292200</v>
      </c>
      <c r="E13" s="11" t="s">
        <v>164</v>
      </c>
      <c r="F13" s="35"/>
      <c r="H13" s="28"/>
      <c r="I13" s="29"/>
      <c r="J13" s="30"/>
      <c r="K13" s="30"/>
      <c r="L13" s="30"/>
      <c r="M13" s="31"/>
      <c r="N13" s="32"/>
      <c r="O13" s="33"/>
      <c r="P13" s="33"/>
      <c r="Q13" s="28"/>
    </row>
    <row r="14" spans="1:17" s="11" customFormat="1" ht="21.75" customHeight="1">
      <c r="A14" s="59"/>
      <c r="C14" s="44" t="s">
        <v>165</v>
      </c>
      <c r="D14" s="60">
        <v>0.25</v>
      </c>
      <c r="F14" s="35"/>
      <c r="H14" s="28"/>
      <c r="I14" s="29"/>
      <c r="J14" s="30"/>
      <c r="K14" s="30"/>
      <c r="L14" s="30"/>
      <c r="M14" s="31"/>
      <c r="N14" s="32"/>
      <c r="O14" s="33"/>
      <c r="P14" s="33"/>
      <c r="Q14" s="28"/>
    </row>
    <row r="15" spans="1:17" s="3" customFormat="1" ht="20.100000000000001" customHeight="1">
      <c r="A15" s="52"/>
      <c r="B15" s="4"/>
      <c r="C15" s="10" t="s">
        <v>166</v>
      </c>
      <c r="D15" s="5">
        <f>D13*D10*D14</f>
        <v>1643625</v>
      </c>
      <c r="E15" s="10" t="s">
        <v>167</v>
      </c>
      <c r="F15" s="8"/>
      <c r="K15" s="4"/>
    </row>
    <row r="16" spans="1:17" s="6" customFormat="1" ht="20.100000000000001" customHeight="1">
      <c r="A16" s="54"/>
      <c r="B16" s="7"/>
      <c r="C16" s="8" t="s">
        <v>168</v>
      </c>
      <c r="D16" s="9">
        <v>15</v>
      </c>
      <c r="E16" s="8" t="s">
        <v>169</v>
      </c>
      <c r="K16" s="7"/>
    </row>
    <row r="17" spans="1:11" s="3" customFormat="1" ht="20.100000000000001" customHeight="1">
      <c r="A17" s="52"/>
      <c r="C17" s="10" t="s">
        <v>170</v>
      </c>
      <c r="D17" s="5">
        <f>D16*D15</f>
        <v>24654375</v>
      </c>
      <c r="E17" s="10" t="s">
        <v>171</v>
      </c>
    </row>
    <row r="18" spans="1:11" s="6" customFormat="1" ht="20.100000000000001" customHeight="1">
      <c r="A18" s="54"/>
      <c r="C18" s="8"/>
      <c r="D18" s="9"/>
      <c r="E18" s="8"/>
    </row>
    <row r="19" spans="1:11" s="3" customFormat="1" ht="20.100000000000001" customHeight="1">
      <c r="A19" s="55"/>
      <c r="C19" s="8"/>
      <c r="D19" s="25"/>
      <c r="E19" s="8"/>
      <c r="F19"/>
      <c r="G19" s="6"/>
      <c r="H19" s="6"/>
      <c r="I19" s="6"/>
      <c r="J19" s="6"/>
    </row>
    <row r="20" spans="1:11" s="3" customFormat="1" ht="20.100000000000001" customHeight="1">
      <c r="A20" s="52"/>
      <c r="C20" s="8"/>
      <c r="D20" s="25"/>
      <c r="E20" s="8"/>
    </row>
    <row r="21" spans="1:11" s="6" customFormat="1" ht="20.100000000000001" customHeight="1">
      <c r="A21" s="54"/>
      <c r="C21" s="8"/>
      <c r="D21" s="25"/>
      <c r="E21" s="8"/>
    </row>
    <row r="22" spans="1:11" s="6" customFormat="1" ht="20.100000000000001" customHeight="1">
      <c r="A22" s="54"/>
      <c r="C22" s="8"/>
      <c r="D22" s="9"/>
      <c r="E22" s="8"/>
      <c r="F22"/>
    </row>
    <row r="23" spans="1:11" s="6" customFormat="1" ht="20.100000000000001" customHeight="1">
      <c r="A23" s="54"/>
      <c r="C23" s="8"/>
      <c r="D23" s="9"/>
      <c r="E23" s="8"/>
    </row>
    <row r="24" spans="1:11" s="6" customFormat="1" ht="20.100000000000001" customHeight="1">
      <c r="A24" s="54"/>
      <c r="C24" s="8"/>
      <c r="D24" s="9"/>
      <c r="E24" s="8"/>
    </row>
    <row r="25" spans="1:11" s="3" customFormat="1" ht="20.100000000000001" customHeight="1">
      <c r="A25" s="52"/>
      <c r="B25" s="4"/>
      <c r="C25" s="10"/>
      <c r="D25" s="5"/>
      <c r="E25" s="10"/>
      <c r="F25" s="8"/>
      <c r="K25" s="4"/>
    </row>
    <row r="26" spans="1:11" s="6" customFormat="1" ht="20.100000000000001" customHeight="1">
      <c r="A26" s="54"/>
      <c r="B26" s="7"/>
      <c r="C26" s="8"/>
      <c r="D26" s="9"/>
      <c r="E26" s="8"/>
      <c r="K26" s="7"/>
    </row>
    <row r="27" spans="1:11" s="3" customFormat="1" ht="20.100000000000001" customHeight="1">
      <c r="A27" s="52"/>
      <c r="C27" s="10"/>
      <c r="D27" s="5"/>
      <c r="E27" s="10"/>
    </row>
    <row r="28" spans="1:11" s="12" customFormat="1" ht="20.100000000000001" customHeight="1">
      <c r="A28" s="56"/>
      <c r="B28" s="14"/>
      <c r="C28" s="15"/>
      <c r="E28" s="16"/>
      <c r="F28" s="16"/>
      <c r="G28" s="13"/>
    </row>
    <row r="29" spans="1:11" s="3" customFormat="1" ht="20.100000000000001" customHeight="1">
      <c r="A29" s="55"/>
      <c r="C29" s="8"/>
      <c r="D29" s="25"/>
      <c r="E29" s="8"/>
      <c r="F29"/>
      <c r="G29" s="6"/>
      <c r="H29" s="6"/>
      <c r="I29" s="6"/>
      <c r="J29" s="6"/>
    </row>
    <row r="30" spans="1:11" s="3" customFormat="1" ht="20.100000000000001" customHeight="1">
      <c r="A30" s="52"/>
      <c r="C30" s="8"/>
      <c r="D30" s="25"/>
      <c r="E30" s="8"/>
    </row>
    <row r="31" spans="1:11" s="6" customFormat="1" ht="20.100000000000001" customHeight="1">
      <c r="A31" s="54"/>
      <c r="C31" s="8"/>
      <c r="D31" s="25"/>
      <c r="E31" s="8"/>
    </row>
    <row r="32" spans="1:11" s="6" customFormat="1" ht="20.100000000000001" customHeight="1">
      <c r="A32" s="54"/>
      <c r="C32" s="8"/>
      <c r="D32" s="9"/>
      <c r="E32" s="8"/>
      <c r="F32"/>
    </row>
    <row r="33" spans="1:11" s="6" customFormat="1" ht="20.100000000000001" customHeight="1">
      <c r="A33" s="54"/>
      <c r="C33" s="8"/>
      <c r="D33" s="9"/>
      <c r="E33" s="8"/>
    </row>
    <row r="34" spans="1:11" s="6" customFormat="1" ht="20.100000000000001" customHeight="1">
      <c r="A34" s="54"/>
      <c r="C34" s="8"/>
      <c r="D34" s="9"/>
      <c r="E34" s="8"/>
    </row>
    <row r="35" spans="1:11" s="3" customFormat="1" ht="20.100000000000001" customHeight="1">
      <c r="A35" s="52"/>
      <c r="B35" s="4"/>
      <c r="C35" s="10"/>
      <c r="D35" s="5"/>
      <c r="E35" s="10"/>
      <c r="F35" s="8"/>
      <c r="K35" s="4"/>
    </row>
    <row r="36" spans="1:11" s="6" customFormat="1" ht="20.100000000000001" customHeight="1">
      <c r="A36" s="54"/>
      <c r="B36" s="7"/>
      <c r="C36" s="8"/>
      <c r="D36" s="9"/>
      <c r="E36" s="8"/>
      <c r="K36" s="7"/>
    </row>
    <row r="37" spans="1:11" s="3" customFormat="1" ht="20.100000000000001" customHeight="1">
      <c r="A37" s="52"/>
      <c r="C37" s="10"/>
      <c r="D37" s="5"/>
      <c r="E37" s="10"/>
    </row>
    <row r="38" spans="1:11" s="12" customFormat="1" ht="20.100000000000001" customHeight="1">
      <c r="A38" s="56"/>
      <c r="B38" s="14"/>
      <c r="C38" s="15"/>
      <c r="E38" s="16"/>
      <c r="F38" s="16"/>
      <c r="G38" s="13"/>
    </row>
    <row r="39" spans="1:11" s="12" customFormat="1" ht="20.100000000000001" customHeight="1">
      <c r="A39" s="56"/>
      <c r="B39" s="14"/>
      <c r="C39" s="15"/>
      <c r="E39" s="16"/>
      <c r="F39" s="16"/>
      <c r="G39" s="13"/>
    </row>
    <row r="40" spans="1:11" s="12" customFormat="1" ht="20.100000000000001" customHeight="1">
      <c r="A40" s="56"/>
      <c r="B40" s="14"/>
      <c r="C40" s="15"/>
      <c r="E40" s="16"/>
      <c r="F40" s="16"/>
      <c r="G40" s="13"/>
    </row>
    <row r="41" spans="1:11" s="12" customFormat="1" ht="20.100000000000001" customHeight="1">
      <c r="A41" s="56"/>
      <c r="B41" s="14"/>
      <c r="C41" s="15"/>
      <c r="E41" s="16"/>
      <c r="F41" s="16"/>
      <c r="G41" s="13"/>
    </row>
    <row r="42" spans="1:11" s="12" customFormat="1" ht="20.100000000000001" customHeight="1">
      <c r="A42" s="56"/>
      <c r="B42" s="14"/>
      <c r="C42" s="15"/>
      <c r="E42" s="16"/>
      <c r="F42" s="16"/>
      <c r="G42" s="13"/>
    </row>
    <row r="43" spans="1:11" s="12" customFormat="1" ht="20.100000000000001" customHeight="1">
      <c r="A43" s="56"/>
      <c r="B43" s="17"/>
      <c r="C43" s="18"/>
      <c r="D43" s="13"/>
      <c r="E43" s="13"/>
      <c r="F43" s="13"/>
      <c r="I43" s="24"/>
      <c r="J43" s="24"/>
    </row>
    <row r="44" spans="1:11" s="12" customFormat="1" ht="20.100000000000001" customHeight="1">
      <c r="A44" s="56"/>
      <c r="B44" s="17"/>
      <c r="C44" s="18"/>
      <c r="D44" s="13"/>
      <c r="E44" s="13"/>
      <c r="F44" s="13"/>
      <c r="J44" s="18"/>
    </row>
    <row r="45" spans="1:11" s="12" customFormat="1" ht="20.100000000000001" customHeight="1">
      <c r="A45" s="55"/>
      <c r="B45" s="26"/>
      <c r="C45" s="23"/>
      <c r="F45" s="13"/>
      <c r="J45" s="18"/>
    </row>
    <row r="46" spans="1:11" s="12" customFormat="1" ht="20.100000000000001" customHeight="1">
      <c r="A46" s="56"/>
      <c r="B46" s="14"/>
      <c r="C46" s="15"/>
      <c r="E46" s="16"/>
      <c r="F46" s="16"/>
      <c r="H46" s="13"/>
    </row>
    <row r="47" spans="1:11" s="12" customFormat="1" ht="20.100000000000001" customHeight="1">
      <c r="A47" s="56"/>
      <c r="B47" s="14"/>
      <c r="C47" s="15"/>
      <c r="E47" s="16"/>
      <c r="F47" s="16"/>
      <c r="G47" s="13"/>
    </row>
    <row r="48" spans="1:11" s="12" customFormat="1" ht="20.100000000000001" customHeight="1">
      <c r="A48" s="56"/>
      <c r="B48" s="17"/>
      <c r="C48" s="18"/>
      <c r="D48" s="13"/>
      <c r="E48" s="13"/>
      <c r="F48" s="13"/>
      <c r="G48" s="19"/>
    </row>
    <row r="49" spans="1:7" s="12" customFormat="1" ht="20.100000000000001" customHeight="1">
      <c r="A49" s="56"/>
      <c r="B49" s="17"/>
      <c r="C49" s="18"/>
      <c r="D49" s="13"/>
      <c r="E49" s="13"/>
      <c r="F49" s="13"/>
      <c r="G49" s="13"/>
    </row>
    <row r="50" spans="1:7" s="12" customFormat="1" ht="20.100000000000001" customHeight="1">
      <c r="A50" s="55"/>
      <c r="B50" s="26"/>
      <c r="C50" s="22"/>
      <c r="F50" s="13"/>
      <c r="G50" s="13"/>
    </row>
    <row r="51" spans="1:7" s="12" customFormat="1" ht="20.100000000000001" customHeight="1">
      <c r="A51" s="56"/>
      <c r="B51" s="14"/>
      <c r="C51" s="15"/>
      <c r="E51" s="16"/>
      <c r="F51" s="16"/>
      <c r="G51" s="13"/>
    </row>
    <row r="52" spans="1:7" s="12" customFormat="1" ht="20.100000000000001" customHeight="1">
      <c r="A52" s="56"/>
      <c r="B52" s="14"/>
      <c r="C52" s="15"/>
      <c r="E52" s="16"/>
      <c r="F52" s="16"/>
      <c r="G52" s="13"/>
    </row>
    <row r="53" spans="1:7" s="12" customFormat="1" ht="20.100000000000001" customHeight="1">
      <c r="A53" s="56"/>
      <c r="C53" s="18"/>
      <c r="D53" s="13"/>
      <c r="E53" s="13"/>
      <c r="F53" s="13"/>
      <c r="G53" s="13"/>
    </row>
    <row r="54" spans="1:7" s="11" customFormat="1" ht="20.100000000000001" customHeight="1">
      <c r="A54" s="57"/>
      <c r="D54" s="21"/>
    </row>
    <row r="55" spans="1:7" s="11" customFormat="1" ht="20.100000000000001" customHeight="1">
      <c r="A55" s="57"/>
      <c r="D55" s="21"/>
    </row>
    <row r="56" spans="1:7" ht="20.100000000000001" customHeight="1"/>
    <row r="57" spans="1:7" ht="20.100000000000001" customHeight="1"/>
    <row r="58" spans="1:7" ht="20.100000000000001" customHeight="1"/>
    <row r="59" spans="1:7" ht="20.100000000000001" customHeight="1"/>
    <row r="60" spans="1:7" ht="20.100000000000001" customHeight="1"/>
    <row r="61" spans="1:7" ht="20.100000000000001" customHeight="1"/>
    <row r="62" spans="1:7" ht="20.100000000000001" customHeight="1"/>
    <row r="63" spans="1:7" ht="20.100000000000001" customHeight="1"/>
    <row r="64" spans="1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</sheetData>
  <pageMargins left="0.7" right="0.7" top="0.78740157499999996" bottom="0.78740157499999996" header="0.3" footer="0.3"/>
  <pageSetup paperSize="9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17663678E84844A7661691BAE0C2A6" ma:contentTypeVersion="5" ma:contentTypeDescription="Ein neues Dokument erstellen." ma:contentTypeScope="" ma:versionID="e85e86a0f45588e7df8ee96e13b7519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24c94372c891064ad779b0aa8ef009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44F8B9-E2DC-4229-BA74-52C97FB75B61}"/>
</file>

<file path=customXml/itemProps2.xml><?xml version="1.0" encoding="utf-8"?>
<ds:datastoreItem xmlns:ds="http://schemas.openxmlformats.org/officeDocument/2006/customXml" ds:itemID="{629DB465-EF7B-4273-9284-DD0CA2195617}"/>
</file>

<file path=customXml/itemProps3.xml><?xml version="1.0" encoding="utf-8"?>
<ds:datastoreItem xmlns:ds="http://schemas.openxmlformats.org/officeDocument/2006/customXml" ds:itemID="{E5D7B2BF-224A-484C-9BFF-4333155E5E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Respargns d'energia total</vt:lpstr>
      <vt:lpstr>Electricitad</vt:lpstr>
      <vt:lpstr>Chalur</vt:lpstr>
      <vt:lpstr>Tabelle3</vt:lpstr>
    </vt:vector>
  </TitlesOfParts>
  <Company>Kantonale Verwaltung Graubünden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bueeri</dc:creator>
  <cp:lastModifiedBy>Fabian Huonder</cp:lastModifiedBy>
  <cp:lastPrinted>2012-04-25T15:09:59Z</cp:lastPrinted>
  <dcterms:created xsi:type="dcterms:W3CDTF">2011-08-04T06:35:22Z</dcterms:created>
  <dcterms:modified xsi:type="dcterms:W3CDTF">2012-05-14T05:32:24Z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0x010100B517663678E84844A7661691BAE0C2A6</vt:lpwstr>
  </property>
</Properties>
</file>