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40" windowWidth="18060" windowHeight="6936"/>
  </bookViews>
  <sheets>
    <sheet name="FA 2017 (2016)" sheetId="3" r:id="rId1"/>
  </sheets>
  <definedNames>
    <definedName name="_xlnm.Print_Titles" localSheetId="0">'FA 2017 (2016)'!$6:$7</definedName>
  </definedNames>
  <calcPr calcId="145621"/>
</workbook>
</file>

<file path=xl/calcChain.xml><?xml version="1.0" encoding="utf-8"?>
<calcChain xmlns="http://schemas.openxmlformats.org/spreadsheetml/2006/main">
  <c r="L9" i="3" l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8" i="3"/>
  <c r="L120" i="3" l="1"/>
  <c r="L122" i="3"/>
  <c r="G122" i="3"/>
  <c r="K120" i="3"/>
  <c r="O122" i="3" l="1"/>
  <c r="E120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8" i="3"/>
  <c r="D120" i="3" l="1"/>
  <c r="G8" i="3" l="1"/>
  <c r="O8" i="3" s="1"/>
  <c r="F120" i="3" l="1"/>
  <c r="G9" i="3"/>
  <c r="O9" i="3" s="1"/>
  <c r="G10" i="3"/>
  <c r="O10" i="3" s="1"/>
  <c r="G11" i="3"/>
  <c r="O11" i="3" s="1"/>
  <c r="G12" i="3"/>
  <c r="O12" i="3" s="1"/>
  <c r="G13" i="3"/>
  <c r="O13" i="3" s="1"/>
  <c r="G14" i="3"/>
  <c r="O14" i="3" s="1"/>
  <c r="G15" i="3"/>
  <c r="O15" i="3" s="1"/>
  <c r="G16" i="3"/>
  <c r="O16" i="3" s="1"/>
  <c r="G17" i="3"/>
  <c r="O17" i="3" s="1"/>
  <c r="G18" i="3"/>
  <c r="O18" i="3" s="1"/>
  <c r="G19" i="3"/>
  <c r="O19" i="3" s="1"/>
  <c r="G20" i="3"/>
  <c r="O20" i="3" s="1"/>
  <c r="G21" i="3"/>
  <c r="O21" i="3" s="1"/>
  <c r="G22" i="3"/>
  <c r="O22" i="3" s="1"/>
  <c r="G23" i="3"/>
  <c r="O23" i="3" s="1"/>
  <c r="G24" i="3"/>
  <c r="O24" i="3" s="1"/>
  <c r="G25" i="3"/>
  <c r="O25" i="3" s="1"/>
  <c r="G26" i="3"/>
  <c r="O26" i="3" s="1"/>
  <c r="G27" i="3"/>
  <c r="O27" i="3" s="1"/>
  <c r="G28" i="3"/>
  <c r="O28" i="3" s="1"/>
  <c r="G29" i="3"/>
  <c r="O29" i="3" s="1"/>
  <c r="G30" i="3"/>
  <c r="O30" i="3" s="1"/>
  <c r="G31" i="3"/>
  <c r="O31" i="3" s="1"/>
  <c r="G32" i="3"/>
  <c r="O32" i="3" s="1"/>
  <c r="G33" i="3"/>
  <c r="O33" i="3" s="1"/>
  <c r="G34" i="3"/>
  <c r="O34" i="3" s="1"/>
  <c r="G35" i="3"/>
  <c r="O35" i="3" s="1"/>
  <c r="G36" i="3"/>
  <c r="O36" i="3" s="1"/>
  <c r="G37" i="3"/>
  <c r="O37" i="3" s="1"/>
  <c r="G38" i="3"/>
  <c r="O38" i="3" s="1"/>
  <c r="G39" i="3"/>
  <c r="O39" i="3" s="1"/>
  <c r="G40" i="3"/>
  <c r="O40" i="3" s="1"/>
  <c r="G41" i="3"/>
  <c r="O41" i="3" s="1"/>
  <c r="G42" i="3"/>
  <c r="O42" i="3" s="1"/>
  <c r="G43" i="3"/>
  <c r="O43" i="3" s="1"/>
  <c r="G44" i="3"/>
  <c r="O44" i="3" s="1"/>
  <c r="G45" i="3"/>
  <c r="O45" i="3" s="1"/>
  <c r="G46" i="3"/>
  <c r="O46" i="3" s="1"/>
  <c r="G47" i="3"/>
  <c r="O47" i="3" s="1"/>
  <c r="G48" i="3"/>
  <c r="O48" i="3" s="1"/>
  <c r="G49" i="3"/>
  <c r="O49" i="3" s="1"/>
  <c r="G50" i="3"/>
  <c r="O50" i="3" s="1"/>
  <c r="G51" i="3"/>
  <c r="O51" i="3" s="1"/>
  <c r="G52" i="3"/>
  <c r="O52" i="3" s="1"/>
  <c r="G53" i="3"/>
  <c r="O53" i="3" s="1"/>
  <c r="G54" i="3"/>
  <c r="O54" i="3" s="1"/>
  <c r="G55" i="3"/>
  <c r="O55" i="3" s="1"/>
  <c r="G56" i="3"/>
  <c r="O56" i="3" s="1"/>
  <c r="G57" i="3"/>
  <c r="O57" i="3" s="1"/>
  <c r="G58" i="3"/>
  <c r="O58" i="3" s="1"/>
  <c r="G59" i="3"/>
  <c r="O59" i="3" s="1"/>
  <c r="G60" i="3"/>
  <c r="O60" i="3" s="1"/>
  <c r="G61" i="3"/>
  <c r="O61" i="3" s="1"/>
  <c r="G62" i="3"/>
  <c r="O62" i="3" s="1"/>
  <c r="G63" i="3"/>
  <c r="O63" i="3" s="1"/>
  <c r="G64" i="3"/>
  <c r="O64" i="3" s="1"/>
  <c r="G65" i="3"/>
  <c r="O65" i="3" s="1"/>
  <c r="G66" i="3"/>
  <c r="O66" i="3" s="1"/>
  <c r="G67" i="3"/>
  <c r="O67" i="3" s="1"/>
  <c r="G68" i="3"/>
  <c r="O68" i="3" s="1"/>
  <c r="G69" i="3"/>
  <c r="O69" i="3" s="1"/>
  <c r="G70" i="3"/>
  <c r="O70" i="3" s="1"/>
  <c r="G71" i="3"/>
  <c r="O71" i="3" s="1"/>
  <c r="G72" i="3"/>
  <c r="O72" i="3" s="1"/>
  <c r="G73" i="3"/>
  <c r="O73" i="3" s="1"/>
  <c r="G74" i="3"/>
  <c r="O74" i="3" s="1"/>
  <c r="G75" i="3"/>
  <c r="O75" i="3" s="1"/>
  <c r="G76" i="3"/>
  <c r="O76" i="3" s="1"/>
  <c r="G77" i="3"/>
  <c r="O77" i="3" s="1"/>
  <c r="G78" i="3"/>
  <c r="O78" i="3" s="1"/>
  <c r="G79" i="3"/>
  <c r="O79" i="3" s="1"/>
  <c r="G80" i="3"/>
  <c r="O80" i="3" s="1"/>
  <c r="G81" i="3"/>
  <c r="O81" i="3" s="1"/>
  <c r="G82" i="3"/>
  <c r="O82" i="3" s="1"/>
  <c r="G83" i="3"/>
  <c r="O83" i="3" s="1"/>
  <c r="G84" i="3"/>
  <c r="O84" i="3" s="1"/>
  <c r="G85" i="3"/>
  <c r="O85" i="3" s="1"/>
  <c r="G86" i="3"/>
  <c r="O86" i="3" s="1"/>
  <c r="G87" i="3"/>
  <c r="O87" i="3" s="1"/>
  <c r="G88" i="3"/>
  <c r="O88" i="3" s="1"/>
  <c r="G89" i="3"/>
  <c r="O89" i="3" s="1"/>
  <c r="G90" i="3"/>
  <c r="O90" i="3" s="1"/>
  <c r="G91" i="3"/>
  <c r="O91" i="3" s="1"/>
  <c r="G92" i="3"/>
  <c r="O92" i="3" s="1"/>
  <c r="G93" i="3"/>
  <c r="O93" i="3" s="1"/>
  <c r="G94" i="3"/>
  <c r="O94" i="3" s="1"/>
  <c r="G95" i="3"/>
  <c r="O95" i="3" s="1"/>
  <c r="G96" i="3"/>
  <c r="O96" i="3" s="1"/>
  <c r="G97" i="3"/>
  <c r="O97" i="3" s="1"/>
  <c r="G98" i="3"/>
  <c r="O98" i="3" s="1"/>
  <c r="G99" i="3"/>
  <c r="O99" i="3" s="1"/>
  <c r="G100" i="3"/>
  <c r="O100" i="3" s="1"/>
  <c r="G101" i="3"/>
  <c r="O101" i="3" s="1"/>
  <c r="G102" i="3"/>
  <c r="O102" i="3" s="1"/>
  <c r="G103" i="3"/>
  <c r="O103" i="3" s="1"/>
  <c r="G104" i="3"/>
  <c r="O104" i="3" s="1"/>
  <c r="G105" i="3"/>
  <c r="O105" i="3" s="1"/>
  <c r="G106" i="3"/>
  <c r="O106" i="3" s="1"/>
  <c r="G107" i="3"/>
  <c r="O107" i="3" s="1"/>
  <c r="G108" i="3"/>
  <c r="O108" i="3" s="1"/>
  <c r="G109" i="3"/>
  <c r="O109" i="3" s="1"/>
  <c r="G110" i="3"/>
  <c r="O110" i="3" s="1"/>
  <c r="G111" i="3"/>
  <c r="O111" i="3" s="1"/>
  <c r="G112" i="3"/>
  <c r="O112" i="3" s="1"/>
  <c r="G113" i="3"/>
  <c r="O113" i="3" s="1"/>
  <c r="G114" i="3"/>
  <c r="O114" i="3" s="1"/>
  <c r="G115" i="3"/>
  <c r="O115" i="3" s="1"/>
  <c r="G116" i="3"/>
  <c r="O116" i="3" s="1"/>
  <c r="G117" i="3"/>
  <c r="O117" i="3" s="1"/>
  <c r="G118" i="3"/>
  <c r="O118" i="3" s="1"/>
  <c r="G119" i="3"/>
  <c r="O119" i="3" s="1"/>
  <c r="O120" i="3" l="1"/>
  <c r="G120" i="3"/>
</calcChain>
</file>

<file path=xl/sharedStrings.xml><?xml version="1.0" encoding="utf-8"?>
<sst xmlns="http://schemas.openxmlformats.org/spreadsheetml/2006/main" count="134" uniqueCount="134">
  <si>
    <t>Gemeinde</t>
  </si>
  <si>
    <t>RP Index</t>
  </si>
  <si>
    <t>Albula/Alvra</t>
  </si>
  <si>
    <t>Andeer</t>
  </si>
  <si>
    <t>Andiast</t>
  </si>
  <si>
    <t>Arosa</t>
  </si>
  <si>
    <t>Avers</t>
  </si>
  <si>
    <t>Bergün/Bravuogn</t>
  </si>
  <si>
    <t>Bever</t>
  </si>
  <si>
    <t>Bonaduz</t>
  </si>
  <si>
    <t>Bregaglia</t>
  </si>
  <si>
    <t>Breil/Brigels</t>
  </si>
  <si>
    <t>Brusio</t>
  </si>
  <si>
    <t>Buseno</t>
  </si>
  <si>
    <t>Calanca</t>
  </si>
  <si>
    <t>Cama</t>
  </si>
  <si>
    <t>Castaneda</t>
  </si>
  <si>
    <t>Casti-Wergenstein</t>
  </si>
  <si>
    <t>Cazis</t>
  </si>
  <si>
    <t>Celerina/Schlarigna</t>
  </si>
  <si>
    <t>Chur</t>
  </si>
  <si>
    <t>Churwalden</t>
  </si>
  <si>
    <t>Conters i.P.</t>
  </si>
  <si>
    <t>Davos</t>
  </si>
  <si>
    <t>Disentis/Mustér</t>
  </si>
  <si>
    <t>Domat/Ems</t>
  </si>
  <si>
    <t>Domleschg</t>
  </si>
  <si>
    <t>Donat</t>
  </si>
  <si>
    <t>Falera</t>
  </si>
  <si>
    <t>Felsberg</t>
  </si>
  <si>
    <t>Ferrera</t>
  </si>
  <si>
    <t>Fideris</t>
  </si>
  <si>
    <t>Filisur</t>
  </si>
  <si>
    <t>Fläsch</t>
  </si>
  <si>
    <t>Flerden</t>
  </si>
  <si>
    <t>Flims</t>
  </si>
  <si>
    <t>Furna</t>
  </si>
  <si>
    <t>Fürstenau</t>
  </si>
  <si>
    <t>Grono</t>
  </si>
  <si>
    <t>Grüsch</t>
  </si>
  <si>
    <t>Haldenstein</t>
  </si>
  <si>
    <t>Hinterrhein</t>
  </si>
  <si>
    <t>Ilanz/Glion</t>
  </si>
  <si>
    <t>Jenaz</t>
  </si>
  <si>
    <t>Jenins</t>
  </si>
  <si>
    <t>Klosters-Serneus</t>
  </si>
  <si>
    <t>Küblis</t>
  </si>
  <si>
    <t>La Punt-Chamues-ch</t>
  </si>
  <si>
    <t>Laax</t>
  </si>
  <si>
    <t>Landquart</t>
  </si>
  <si>
    <t>Lantsch/Lenz</t>
  </si>
  <si>
    <t>Lohn</t>
  </si>
  <si>
    <t>Lostallo</t>
  </si>
  <si>
    <t>Lumnezia</t>
  </si>
  <si>
    <t>Luzein</t>
  </si>
  <si>
    <t>Madulain</t>
  </si>
  <si>
    <t>Maienfeld</t>
  </si>
  <si>
    <t>Maladers</t>
  </si>
  <si>
    <t>Malans</t>
  </si>
  <si>
    <t>Masein</t>
  </si>
  <si>
    <t>Mathon</t>
  </si>
  <si>
    <t>Medel (Lucmagn)</t>
  </si>
  <si>
    <t>Mesocco</t>
  </si>
  <si>
    <t>Mutten</t>
  </si>
  <si>
    <t>Nufenen</t>
  </si>
  <si>
    <t>Pontresina</t>
  </si>
  <si>
    <t>Poschiavo</t>
  </si>
  <si>
    <t>Rhäzüns</t>
  </si>
  <si>
    <t>Rongellen</t>
  </si>
  <si>
    <t>Rossa</t>
  </si>
  <si>
    <t>Rothenbrunnen</t>
  </si>
  <si>
    <t>Roveredo</t>
  </si>
  <si>
    <t>Safiental</t>
  </si>
  <si>
    <t>Sagogn</t>
  </si>
  <si>
    <t>Samedan</t>
  </si>
  <si>
    <t>Samnaun</t>
  </si>
  <si>
    <t>San Vittore</t>
  </si>
  <si>
    <t>S-chanf</t>
  </si>
  <si>
    <t>Scharans</t>
  </si>
  <si>
    <t>Schiers</t>
  </si>
  <si>
    <t>Schluein</t>
  </si>
  <si>
    <t>Schmitten</t>
  </si>
  <si>
    <t>Scuol</t>
  </si>
  <si>
    <t>Seewis i.P.</t>
  </si>
  <si>
    <t>Sils i.D.</t>
  </si>
  <si>
    <t>Sils i.E./Segl</t>
  </si>
  <si>
    <t>Silvaplana</t>
  </si>
  <si>
    <t>Soazza</t>
  </si>
  <si>
    <t>Splügen</t>
  </si>
  <si>
    <t>St. Moritz</t>
  </si>
  <si>
    <t>Sta. Maria i.C.</t>
  </si>
  <si>
    <t>Sufers</t>
  </si>
  <si>
    <t>Sumvitg</t>
  </si>
  <si>
    <t>Tamins</t>
  </si>
  <si>
    <t>Thusis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</si>
  <si>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</si>
  <si>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</si>
  <si>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</si>
  <si>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</si>
  <si>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</si>
  <si>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</si>
  <si>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</si>
  <si>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</si>
  <si>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</si>
  <si>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</si>
  <si>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</si>
  <si>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Vaz/Obervaz</t>
  </si>
  <si>
    <t>Waltensburg/Vuorz</t>
  </si>
  <si>
    <t>Zernez</t>
  </si>
  <si>
    <t>Zillis-Reischen</t>
  </si>
  <si>
    <t>Zizers</t>
  </si>
  <si>
    <t>Zuoz</t>
  </si>
  <si>
    <t>Obersaxen Mundaun</t>
  </si>
  <si>
    <t>Surses</t>
  </si>
  <si>
    <t>davon Anteil Schullasten in Franken</t>
  </si>
  <si>
    <t>RP Index 2017</t>
  </si>
  <si>
    <t>TOTAL Kanton</t>
  </si>
  <si>
    <t>Fr. pro Person</t>
  </si>
  <si>
    <t xml:space="preserve">RP Index 2016 </t>
  </si>
  <si>
    <t>Finanzausgleich 2017</t>
  </si>
  <si>
    <r>
      <t>Finanzausgleich 2017</t>
    </r>
    <r>
      <rPr>
        <sz val="10"/>
        <color theme="1"/>
        <rFont val="Arial"/>
        <family val="2"/>
      </rPr>
      <t xml:space="preserve"> </t>
    </r>
  </si>
  <si>
    <t>TOTAL 2017</t>
  </si>
  <si>
    <t>Finanzausgleich 2016</t>
  </si>
  <si>
    <r>
      <t xml:space="preserve">RA  2016
</t>
    </r>
    <r>
      <rPr>
        <sz val="10"/>
        <color theme="1"/>
        <rFont val="Arial"/>
        <family val="2"/>
      </rPr>
      <t>(-Finanzierung / +Ausstattung)</t>
    </r>
  </si>
  <si>
    <t>GLA 2016</t>
  </si>
  <si>
    <t>TOTAL 2016</t>
  </si>
  <si>
    <r>
      <t xml:space="preserve">RA  2017
</t>
    </r>
    <r>
      <rPr>
        <sz val="10"/>
        <color theme="1"/>
        <rFont val="Arial"/>
        <family val="2"/>
      </rPr>
      <t>(-Finanzierung / +Ausstattung)</t>
    </r>
  </si>
  <si>
    <t>GLA 2017</t>
  </si>
  <si>
    <t>Differenz 2017 zu 2016</t>
  </si>
  <si>
    <t>Total Auszahlungen</t>
  </si>
  <si>
    <r>
      <rPr>
        <b/>
        <sz val="10"/>
        <color rgb="FF000000"/>
        <rFont val="Arial"/>
        <family val="2"/>
      </rPr>
      <t>Ressourcenausgleich (RA) 2017 mit Abschöpfungsatz 16,0% und Mindestausstattung von 68,0%</t>
    </r>
    <r>
      <rPr>
        <sz val="10"/>
        <color rgb="FF000000"/>
        <rFont val="Arial"/>
        <family val="2"/>
      </rPr>
      <t xml:space="preserve"> (RA 2016 mit Abschöpfungsatz 17,5% und Mindestausstattung von 70,0%)</t>
    </r>
  </si>
  <si>
    <r>
      <rPr>
        <b/>
        <sz val="10"/>
        <rFont val="Arial"/>
        <family val="2"/>
      </rPr>
      <t>Gebirgs- und Schullastenausgleich (GLA) 2017 24 Mio. Franken</t>
    </r>
    <r>
      <rPr>
        <sz val="10"/>
        <rFont val="Arial"/>
        <family val="2"/>
      </rPr>
      <t xml:space="preserve"> (GLA 2016 ebenfalls 24 Mio. Franken)</t>
    </r>
  </si>
  <si>
    <r>
      <t xml:space="preserve">TOTAL absolut 
</t>
    </r>
    <r>
      <rPr>
        <sz val="10"/>
        <color theme="1"/>
        <rFont val="Arial"/>
        <family val="2"/>
      </rPr>
      <t>(-Verschlechterung/ +Verbesserung)</t>
    </r>
  </si>
  <si>
    <t>Pro Gemeinde im Voraus nicht erfassbar sind der Lastenausgleich Soziales (SLA) und der Individueller Härteausgleich für besondere Lasten (ILA)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</si>
</sst>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5">
    <xf numFmtId="0" fontId="0" fillId="0" borderId="0" xfId="0" applyFont="1" applyFill="1" applyBorder="1"/>
    <xf numFmtId="0" fontId="3" fillId="0" borderId="0" xfId="2" applyBorder="1" applyAlignment="1">
      <alignment vertical="top" wrapText="1"/>
    </xf>
    <xf numFmtId="164" fontId="3" fillId="0" borderId="0" xfId="2" applyNumberFormat="1" applyBorder="1" applyAlignment="1">
      <alignment horizontal="right" vertical="top"/>
    </xf>
    <xf numFmtId="3" fontId="3" fillId="0" borderId="0" xfId="2" applyNumberFormat="1" applyBorder="1" applyAlignment="1">
      <alignment horizontal="right"/>
    </xf>
    <xf numFmtId="0" fontId="3" fillId="0" borderId="0" xfId="2" applyBorder="1"/>
    <xf numFmtId="0" fontId="3" fillId="0" borderId="0" xfId="2" applyBorder="1" applyAlignment="1">
      <alignment horizontal="right" vertical="top"/>
    </xf>
    <xf numFmtId="0" fontId="3" fillId="0" borderId="0" xfId="2" applyBorder="1" applyAlignment="1">
      <alignment horizontal="right"/>
    </xf>
    <xf numFmtId="0" fontId="11" fillId="0" borderId="0" xfId="2" applyFont="1" applyBorder="1" applyAlignment="1">
      <alignment horizontal="right"/>
    </xf>
    <xf numFmtId="9" fontId="3" fillId="0" borderId="0" xfId="2" applyNumberFormat="1" applyBorder="1" applyAlignment="1">
      <alignment horizontal="right"/>
    </xf>
    <xf numFmtId="3" fontId="9" fillId="0" borderId="5" xfId="2" applyNumberFormat="1" applyFont="1" applyBorder="1" applyAlignment="1">
      <alignment horizontal="right" vertical="top" wrapText="1"/>
    </xf>
    <xf numFmtId="3" fontId="10" fillId="0" borderId="5" xfId="2" applyNumberFormat="1" applyFont="1" applyBorder="1" applyAlignment="1">
      <alignment horizontal="right" vertical="top" wrapText="1"/>
    </xf>
    <xf numFmtId="3" fontId="3" fillId="0" borderId="0" xfId="2" applyNumberFormat="1" applyBorder="1" applyAlignment="1">
      <alignment horizontal="right" vertical="top"/>
    </xf>
    <xf numFmtId="0" fontId="6" fillId="0" borderId="0" xfId="1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7" fillId="0" borderId="0" xfId="0" applyFont="1" applyFill="1" applyBorder="1"/>
    <xf numFmtId="3" fontId="9" fillId="0" borderId="4" xfId="2" applyNumberFormat="1" applyFont="1" applyBorder="1" applyAlignment="1">
      <alignment horizontal="right" vertical="top" wrapText="1"/>
    </xf>
    <xf numFmtId="0" fontId="9" fillId="0" borderId="6" xfId="2" applyFont="1" applyFill="1" applyBorder="1" applyAlignment="1">
      <alignment horizontal="right" vertical="top" wrapText="1"/>
    </xf>
    <xf numFmtId="3" fontId="9" fillId="0" borderId="7" xfId="2" applyNumberFormat="1" applyFont="1" applyBorder="1" applyAlignment="1">
      <alignment vertical="top" wrapText="1"/>
    </xf>
    <xf numFmtId="3" fontId="3" fillId="2" borderId="9" xfId="2" applyNumberFormat="1" applyFill="1" applyBorder="1" applyAlignment="1">
      <alignment horizontal="right"/>
    </xf>
    <xf numFmtId="3" fontId="9" fillId="2" borderId="5" xfId="2" applyNumberFormat="1" applyFont="1" applyFill="1" applyBorder="1" applyAlignment="1">
      <alignment horizontal="right"/>
    </xf>
    <xf numFmtId="3" fontId="10" fillId="2" borderId="5" xfId="2" applyNumberFormat="1" applyFont="1" applyFill="1" applyBorder="1" applyAlignment="1">
      <alignment horizontal="right"/>
    </xf>
    <xf numFmtId="3" fontId="9" fillId="2" borderId="6" xfId="2" applyNumberFormat="1" applyFont="1" applyFill="1" applyBorder="1" applyAlignment="1">
      <alignment horizontal="right"/>
    </xf>
    <xf numFmtId="164" fontId="3" fillId="0" borderId="10" xfId="2" applyNumberFormat="1" applyBorder="1" applyAlignment="1">
      <alignment horizontal="right" vertical="top"/>
    </xf>
    <xf numFmtId="3" fontId="3" fillId="0" borderId="9" xfId="2" applyNumberFormat="1" applyFill="1" applyBorder="1" applyAlignment="1">
      <alignment horizontal="right"/>
    </xf>
    <xf numFmtId="3" fontId="9" fillId="2" borderId="4" xfId="2" applyNumberFormat="1" applyFont="1" applyFill="1" applyBorder="1" applyAlignment="1">
      <alignment horizontal="right" vertical="top"/>
    </xf>
    <xf numFmtId="3" fontId="3" fillId="0" borderId="11" xfId="2" applyNumberFormat="1" applyBorder="1"/>
    <xf numFmtId="3" fontId="9" fillId="2" borderId="7" xfId="2" applyNumberFormat="1" applyFont="1" applyFill="1" applyBorder="1"/>
    <xf numFmtId="0" fontId="3" fillId="0" borderId="8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12" fillId="0" borderId="0" xfId="1" applyNumberFormat="1" applyFont="1" applyFill="1" applyBorder="1" applyAlignment="1">
      <alignment horizontal="left" readingOrder="1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0" fontId="2" fillId="0" borderId="0" xfId="2" applyFont="1" applyBorder="1" applyAlignment="1">
      <alignment horizontal="right" vertical="top"/>
    </xf>
    <xf numFmtId="0" fontId="5" fillId="0" borderId="0" xfId="0" applyFont="1" applyFill="1" applyBorder="1"/>
    <xf numFmtId="0" fontId="9" fillId="0" borderId="0" xfId="2" applyFont="1" applyBorder="1"/>
    <xf numFmtId="0" fontId="9" fillId="0" borderId="0" xfId="2" applyFont="1" applyFill="1" applyBorder="1" applyAlignment="1">
      <alignment horizontal="right" vertical="top" wrapText="1"/>
    </xf>
    <xf numFmtId="3" fontId="3" fillId="0" borderId="0" xfId="2" applyNumberFormat="1" applyFill="1" applyBorder="1" applyAlignment="1">
      <alignment horizontal="right"/>
    </xf>
    <xf numFmtId="3" fontId="9" fillId="0" borderId="5" xfId="2" applyNumberFormat="1" applyFont="1" applyFill="1" applyBorder="1" applyAlignment="1">
      <alignment horizontal="right" vertical="top" wrapText="1"/>
    </xf>
    <xf numFmtId="3" fontId="3" fillId="0" borderId="0" xfId="2" applyNumberFormat="1" applyFill="1" applyBorder="1" applyAlignment="1">
      <alignment horizontal="right" vertical="top"/>
    </xf>
    <xf numFmtId="0" fontId="9" fillId="2" borderId="6" xfId="2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horizontal="center" vertical="center"/>
    </xf>
    <xf numFmtId="164" fontId="7" fillId="0" borderId="10" xfId="0" applyNumberFormat="1" applyFont="1" applyFill="1" applyBorder="1"/>
    <xf numFmtId="164" fontId="8" fillId="2" borderId="4" xfId="0" applyNumberFormat="1" applyFont="1" applyFill="1" applyBorder="1"/>
    <xf numFmtId="164" fontId="3" fillId="0" borderId="1" xfId="2" applyNumberFormat="1" applyBorder="1" applyAlignment="1">
      <alignment horizontal="right" vertical="top"/>
    </xf>
    <xf numFmtId="1" fontId="3" fillId="0" borderId="3" xfId="2" applyNumberFormat="1" applyBorder="1" applyAlignment="1">
      <alignment horizontal="right" vertical="top"/>
    </xf>
    <xf numFmtId="1" fontId="3" fillId="0" borderId="9" xfId="2" applyNumberFormat="1" applyBorder="1" applyAlignment="1">
      <alignment horizontal="right" vertical="top"/>
    </xf>
    <xf numFmtId="3" fontId="3" fillId="0" borderId="2" xfId="2" applyNumberFormat="1" applyFill="1" applyBorder="1" applyAlignment="1">
      <alignment horizontal="right"/>
    </xf>
    <xf numFmtId="3" fontId="9" fillId="0" borderId="6" xfId="2" applyNumberFormat="1" applyFont="1" applyBorder="1" applyAlignment="1">
      <alignment horizontal="right" vertical="top" wrapText="1"/>
    </xf>
    <xf numFmtId="3" fontId="9" fillId="0" borderId="0" xfId="2" applyNumberFormat="1" applyFont="1" applyFill="1" applyBorder="1" applyAlignment="1">
      <alignment horizontal="right"/>
    </xf>
    <xf numFmtId="0" fontId="3" fillId="0" borderId="0" xfId="2" applyFill="1" applyBorder="1" applyAlignment="1">
      <alignment horizontal="right"/>
    </xf>
    <xf numFmtId="0" fontId="9" fillId="2" borderId="12" xfId="2" applyFont="1" applyFill="1" applyBorder="1"/>
    <xf numFmtId="0" fontId="9" fillId="2" borderId="13" xfId="2" applyFont="1" applyFill="1" applyBorder="1" applyAlignment="1">
      <alignment horizontal="right" vertical="top"/>
    </xf>
    <xf numFmtId="3" fontId="9" fillId="2" borderId="14" xfId="2" applyNumberFormat="1" applyFont="1" applyFill="1" applyBorder="1" applyAlignment="1">
      <alignment horizontal="right"/>
    </xf>
    <xf numFmtId="0" fontId="10" fillId="2" borderId="14" xfId="2" applyFont="1" applyFill="1" applyBorder="1" applyAlignment="1">
      <alignment horizontal="right"/>
    </xf>
    <xf numFmtId="3" fontId="9" fillId="2" borderId="15" xfId="2" applyNumberFormat="1" applyFont="1" applyFill="1" applyBorder="1" applyAlignment="1">
      <alignment horizontal="right"/>
    </xf>
    <xf numFmtId="0" fontId="9" fillId="2" borderId="13" xfId="2" applyFont="1" applyFill="1" applyBorder="1" applyAlignment="1">
      <alignment horizontal="right"/>
    </xf>
    <xf numFmtId="0" fontId="9" fillId="2" borderId="15" xfId="2" applyFont="1" applyFill="1" applyBorder="1" applyAlignment="1">
      <alignment horizontal="right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" fontId="3" fillId="0" borderId="2" xfId="2" applyNumberFormat="1" applyFill="1" applyBorder="1" applyAlignment="1">
      <alignment horizontal="right" vertical="top"/>
    </xf>
  </cellXfs>
  <cellStyles count="3">
    <cellStyle name="Normal" xfId="1"/>
    <cellStyle name="Standard" xfId="0" builtinId="0"/>
    <cellStyle name="Standard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ADD8E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workbookViewId="0">
      <selection activeCell="S6" sqref="S6"/>
    </sheetView>
  </sheetViews>
  <sheetFormatPr baseColWidth="10" defaultColWidth="11.44140625" defaultRowHeight="13.2" x14ac:dyDescent="0.25"/>
  <cols>
    <col min="1" max="1" width="20.33203125" style="4" customWidth="1"/>
    <col min="2" max="2" width="2.6640625" style="4" customWidth="1"/>
    <col min="3" max="3" width="6.88671875" style="5" customWidth="1"/>
    <col min="4" max="5" width="14.6640625" style="6" customWidth="1"/>
    <col min="6" max="6" width="14.6640625" style="7" hidden="1" customWidth="1"/>
    <col min="7" max="7" width="14.6640625" style="6" customWidth="1"/>
    <col min="8" max="8" width="5" style="6" customWidth="1"/>
    <col min="9" max="9" width="7.6640625" style="6" customWidth="1"/>
    <col min="10" max="12" width="14.6640625" style="6" customWidth="1"/>
    <col min="13" max="13" width="2.6640625" style="4" customWidth="1"/>
    <col min="14" max="14" width="7.109375" style="5" customWidth="1"/>
    <col min="15" max="15" width="17" style="6" customWidth="1"/>
    <col min="16" max="16" width="9.6640625" style="6" customWidth="1"/>
    <col min="17" max="17" width="2.6640625" style="4" customWidth="1"/>
    <col min="18" max="16384" width="11.44140625" style="4"/>
  </cols>
  <sheetData>
    <row r="1" spans="1:16" ht="18.600000000000001" customHeight="1" x14ac:dyDescent="0.25">
      <c r="A1" s="60" t="s">
        <v>119</v>
      </c>
      <c r="B1" s="61"/>
      <c r="C1" s="61"/>
      <c r="D1" s="61"/>
      <c r="I1" s="4"/>
      <c r="J1" s="4"/>
    </row>
    <row r="2" spans="1:16" s="31" customFormat="1" ht="13.95" customHeight="1" x14ac:dyDescent="0.25">
      <c r="A2" s="29" t="s">
        <v>130</v>
      </c>
      <c r="B2" s="14"/>
      <c r="C2" s="14"/>
      <c r="D2" s="14"/>
      <c r="E2" s="30"/>
      <c r="F2" s="7"/>
      <c r="G2" s="30"/>
      <c r="H2" s="30"/>
      <c r="I2" s="14"/>
      <c r="K2" s="30"/>
      <c r="L2" s="30"/>
      <c r="N2" s="32"/>
      <c r="O2" s="30"/>
      <c r="P2" s="30"/>
    </row>
    <row r="3" spans="1:16" s="31" customFormat="1" ht="14.4" customHeight="1" x14ac:dyDescent="0.25">
      <c r="A3" s="14" t="s">
        <v>131</v>
      </c>
      <c r="B3" s="14"/>
      <c r="C3" s="14"/>
      <c r="D3" s="14"/>
      <c r="E3" s="30"/>
      <c r="F3" s="7"/>
      <c r="G3" s="30"/>
      <c r="H3" s="30"/>
      <c r="I3" s="14"/>
      <c r="J3" s="14"/>
      <c r="K3" s="30"/>
      <c r="L3" s="30"/>
      <c r="N3" s="32"/>
      <c r="O3" s="30"/>
      <c r="P3" s="30"/>
    </row>
    <row r="4" spans="1:16" s="31" customFormat="1" ht="15.6" customHeight="1" x14ac:dyDescent="0.25">
      <c r="A4" s="29" t="s">
        <v>133</v>
      </c>
      <c r="B4" s="14"/>
      <c r="C4" s="14"/>
      <c r="D4" s="14"/>
      <c r="E4" s="30"/>
      <c r="F4" s="7"/>
      <c r="G4" s="30"/>
      <c r="H4" s="30"/>
      <c r="I4" s="14"/>
      <c r="J4" s="14"/>
      <c r="K4" s="30"/>
      <c r="L4" s="30"/>
      <c r="N4" s="32"/>
      <c r="O4" s="30"/>
      <c r="P4" s="30"/>
    </row>
    <row r="5" spans="1:16" ht="9.6" customHeight="1" x14ac:dyDescent="0.25">
      <c r="A5" s="12"/>
      <c r="B5" s="13"/>
      <c r="C5" s="13"/>
      <c r="D5" s="13"/>
      <c r="I5" s="33"/>
      <c r="J5" s="33"/>
    </row>
    <row r="6" spans="1:16" s="28" customFormat="1" ht="21" customHeight="1" x14ac:dyDescent="0.3">
      <c r="A6" s="27"/>
      <c r="C6" s="57" t="s">
        <v>120</v>
      </c>
      <c r="D6" s="58"/>
      <c r="E6" s="58"/>
      <c r="F6" s="58"/>
      <c r="G6" s="59"/>
      <c r="H6" s="40"/>
      <c r="I6" s="57" t="s">
        <v>122</v>
      </c>
      <c r="J6" s="62"/>
      <c r="K6" s="62"/>
      <c r="L6" s="63"/>
      <c r="N6" s="57" t="s">
        <v>128</v>
      </c>
      <c r="O6" s="58"/>
      <c r="P6" s="59"/>
    </row>
    <row r="7" spans="1:16" s="1" customFormat="1" ht="40.200000000000003" customHeight="1" x14ac:dyDescent="0.3">
      <c r="A7" s="17" t="s">
        <v>0</v>
      </c>
      <c r="C7" s="15" t="s">
        <v>115</v>
      </c>
      <c r="D7" s="37" t="s">
        <v>126</v>
      </c>
      <c r="E7" s="9" t="s">
        <v>127</v>
      </c>
      <c r="F7" s="10" t="s">
        <v>114</v>
      </c>
      <c r="G7" s="39" t="s">
        <v>121</v>
      </c>
      <c r="H7" s="35"/>
      <c r="I7" s="15" t="s">
        <v>118</v>
      </c>
      <c r="J7" s="37" t="s">
        <v>123</v>
      </c>
      <c r="K7" s="9" t="s">
        <v>124</v>
      </c>
      <c r="L7" s="16" t="s">
        <v>125</v>
      </c>
      <c r="N7" s="15" t="s">
        <v>1</v>
      </c>
      <c r="O7" s="37" t="s">
        <v>132</v>
      </c>
      <c r="P7" s="47" t="s">
        <v>117</v>
      </c>
    </row>
    <row r="8" spans="1:16" ht="14.4" customHeight="1" x14ac:dyDescent="0.25">
      <c r="A8" s="25" t="s">
        <v>2</v>
      </c>
      <c r="C8" s="22">
        <v>112.8</v>
      </c>
      <c r="D8" s="38">
        <v>-107981.39</v>
      </c>
      <c r="E8" s="11">
        <v>441831.71</v>
      </c>
      <c r="F8" s="11">
        <v>146989.035</v>
      </c>
      <c r="G8" s="18">
        <f>+D8+E8</f>
        <v>333850.32</v>
      </c>
      <c r="H8" s="36"/>
      <c r="I8" s="41">
        <v>116.11499999999999</v>
      </c>
      <c r="J8" s="46">
        <v>-143706.25599999999</v>
      </c>
      <c r="K8" s="36">
        <v>721252.18200000003</v>
      </c>
      <c r="L8" s="23">
        <f>+J8+K8</f>
        <v>577545.92599999998</v>
      </c>
      <c r="N8" s="43">
        <f>C8-I8</f>
        <v>-3.3149999999999977</v>
      </c>
      <c r="O8" s="64">
        <f>G8-L8</f>
        <v>-243695.60599999997</v>
      </c>
      <c r="P8" s="44">
        <v>-178.24615800000001</v>
      </c>
    </row>
    <row r="9" spans="1:16" ht="14.4" customHeight="1" x14ac:dyDescent="0.25">
      <c r="A9" s="25" t="s">
        <v>3</v>
      </c>
      <c r="C9" s="22">
        <v>173.8</v>
      </c>
      <c r="D9" s="38">
        <v>-387118.72</v>
      </c>
      <c r="E9" s="11">
        <v>0</v>
      </c>
      <c r="F9" s="11">
        <v>0</v>
      </c>
      <c r="G9" s="18">
        <f t="shared" ref="G9:G39" si="0">+D9+E9</f>
        <v>-387118.72</v>
      </c>
      <c r="H9" s="36"/>
      <c r="I9" s="41">
        <v>161.56100000000001</v>
      </c>
      <c r="J9" s="36">
        <v>-338098.27799999999</v>
      </c>
      <c r="K9" s="36">
        <v>0</v>
      </c>
      <c r="L9" s="23">
        <f t="shared" ref="L9:L72" si="1">+J9+K9</f>
        <v>-338098.27799999999</v>
      </c>
      <c r="N9" s="22">
        <f t="shared" ref="N9:N72" si="2">C9-I9</f>
        <v>12.239000000000004</v>
      </c>
      <c r="O9" s="38">
        <f>G9-L9</f>
        <v>-49020.441999999981</v>
      </c>
      <c r="P9" s="45">
        <v>-56.92</v>
      </c>
    </row>
    <row r="10" spans="1:16" ht="14.4" customHeight="1" x14ac:dyDescent="0.25">
      <c r="A10" s="25" t="s">
        <v>4</v>
      </c>
      <c r="C10" s="22">
        <v>77.900000000000006</v>
      </c>
      <c r="D10" s="38">
        <v>30949.49</v>
      </c>
      <c r="E10" s="11">
        <v>72837.27</v>
      </c>
      <c r="F10" s="11">
        <v>0</v>
      </c>
      <c r="G10" s="18">
        <f t="shared" si="0"/>
        <v>103786.76000000001</v>
      </c>
      <c r="H10" s="36"/>
      <c r="I10" s="41">
        <v>73.394999999999996</v>
      </c>
      <c r="J10" s="36">
        <v>47613.618000000002</v>
      </c>
      <c r="K10" s="36">
        <v>67324.56</v>
      </c>
      <c r="L10" s="23">
        <f t="shared" si="1"/>
        <v>114938.178</v>
      </c>
      <c r="N10" s="22">
        <f t="shared" si="2"/>
        <v>4.5050000000000097</v>
      </c>
      <c r="O10" s="38">
        <f t="shared" ref="O10:O73" si="3">G10-L10</f>
        <v>-11151.417999999991</v>
      </c>
      <c r="P10" s="45">
        <v>-15.948357</v>
      </c>
    </row>
    <row r="11" spans="1:16" ht="14.4" customHeight="1" x14ac:dyDescent="0.25">
      <c r="A11" s="25" t="s">
        <v>5</v>
      </c>
      <c r="C11" s="22">
        <v>111</v>
      </c>
      <c r="D11" s="38">
        <v>-247985.55</v>
      </c>
      <c r="E11" s="11">
        <v>430289.57</v>
      </c>
      <c r="F11" s="11">
        <v>0</v>
      </c>
      <c r="G11" s="18">
        <f t="shared" si="0"/>
        <v>182304.02000000002</v>
      </c>
      <c r="H11" s="36"/>
      <c r="I11" s="41">
        <v>108.997</v>
      </c>
      <c r="J11" s="36">
        <v>-218209.785</v>
      </c>
      <c r="K11" s="36">
        <v>509923.36300000001</v>
      </c>
      <c r="L11" s="23">
        <f t="shared" si="1"/>
        <v>291713.57799999998</v>
      </c>
      <c r="N11" s="22">
        <f t="shared" si="2"/>
        <v>2.0030000000000001</v>
      </c>
      <c r="O11" s="38">
        <f t="shared" si="3"/>
        <v>-109409.55799999996</v>
      </c>
      <c r="P11" s="45">
        <v>-31.816303999999999</v>
      </c>
    </row>
    <row r="12" spans="1:16" ht="14.4" customHeight="1" x14ac:dyDescent="0.25">
      <c r="A12" s="25" t="s">
        <v>6</v>
      </c>
      <c r="C12" s="22">
        <v>165.1</v>
      </c>
      <c r="D12" s="38">
        <v>-67071.460000000006</v>
      </c>
      <c r="E12" s="11">
        <v>90588.2</v>
      </c>
      <c r="F12" s="11">
        <v>0</v>
      </c>
      <c r="G12" s="18">
        <f t="shared" si="0"/>
        <v>23516.739999999991</v>
      </c>
      <c r="H12" s="36"/>
      <c r="I12" s="41">
        <v>156.03</v>
      </c>
      <c r="J12" s="36">
        <v>-61382.404000000002</v>
      </c>
      <c r="K12" s="36">
        <v>110681.26300000001</v>
      </c>
      <c r="L12" s="23">
        <f t="shared" si="1"/>
        <v>49298.859000000004</v>
      </c>
      <c r="N12" s="22">
        <f t="shared" si="2"/>
        <v>9.0699999999999932</v>
      </c>
      <c r="O12" s="38">
        <f t="shared" si="3"/>
        <v>-25782.119000000013</v>
      </c>
      <c r="P12" s="45">
        <v>-141.181387</v>
      </c>
    </row>
    <row r="13" spans="1:16" ht="14.4" customHeight="1" x14ac:dyDescent="0.25">
      <c r="A13" s="25" t="s">
        <v>7</v>
      </c>
      <c r="C13" s="22">
        <v>91.6</v>
      </c>
      <c r="D13" s="38">
        <v>11532.34</v>
      </c>
      <c r="E13" s="11">
        <v>277334.99</v>
      </c>
      <c r="F13" s="11">
        <v>0</v>
      </c>
      <c r="G13" s="18">
        <f t="shared" si="0"/>
        <v>288867.33</v>
      </c>
      <c r="H13" s="36"/>
      <c r="I13" s="41">
        <v>93.86</v>
      </c>
      <c r="J13" s="36">
        <v>6217.7539999999999</v>
      </c>
      <c r="K13" s="36">
        <v>251076.89499999999</v>
      </c>
      <c r="L13" s="23">
        <f t="shared" si="1"/>
        <v>257294.64899999998</v>
      </c>
      <c r="N13" s="22">
        <f t="shared" si="2"/>
        <v>-2.2600000000000051</v>
      </c>
      <c r="O13" s="38">
        <f t="shared" si="3"/>
        <v>31572.681000000041</v>
      </c>
      <c r="P13" s="45">
        <v>64.242592999999999</v>
      </c>
    </row>
    <row r="14" spans="1:16" ht="14.4" customHeight="1" x14ac:dyDescent="0.25">
      <c r="A14" s="25" t="s">
        <v>8</v>
      </c>
      <c r="C14" s="22">
        <v>131.80000000000001</v>
      </c>
      <c r="D14" s="38">
        <v>-122226.51</v>
      </c>
      <c r="E14" s="11">
        <v>0</v>
      </c>
      <c r="F14" s="11">
        <v>0</v>
      </c>
      <c r="G14" s="18">
        <f t="shared" si="0"/>
        <v>-122226.51</v>
      </c>
      <c r="H14" s="36"/>
      <c r="I14" s="41">
        <v>123.02500000000001</v>
      </c>
      <c r="J14" s="36">
        <v>-95335.697</v>
      </c>
      <c r="K14" s="36">
        <v>0</v>
      </c>
      <c r="L14" s="23">
        <f t="shared" si="1"/>
        <v>-95335.697</v>
      </c>
      <c r="N14" s="22">
        <f t="shared" si="2"/>
        <v>8.7750000000000057</v>
      </c>
      <c r="O14" s="38">
        <f t="shared" si="3"/>
        <v>-26890.812999999995</v>
      </c>
      <c r="P14" s="45">
        <v>-45.47</v>
      </c>
    </row>
    <row r="15" spans="1:16" ht="14.4" customHeight="1" x14ac:dyDescent="0.25">
      <c r="A15" s="25" t="s">
        <v>9</v>
      </c>
      <c r="C15" s="22">
        <v>88.4</v>
      </c>
      <c r="D15" s="38">
        <v>118714.51</v>
      </c>
      <c r="E15" s="11">
        <v>0</v>
      </c>
      <c r="F15" s="11">
        <v>0</v>
      </c>
      <c r="G15" s="18">
        <f t="shared" si="0"/>
        <v>118714.51</v>
      </c>
      <c r="H15" s="36"/>
      <c r="I15" s="41">
        <v>92.338999999999999</v>
      </c>
      <c r="J15" s="36">
        <v>51225.517</v>
      </c>
      <c r="K15" s="36">
        <v>0</v>
      </c>
      <c r="L15" s="23">
        <f t="shared" si="1"/>
        <v>51225.517</v>
      </c>
      <c r="N15" s="22">
        <f t="shared" si="2"/>
        <v>-3.938999999999993</v>
      </c>
      <c r="O15" s="38">
        <f t="shared" si="3"/>
        <v>67488.992999999988</v>
      </c>
      <c r="P15" s="45">
        <v>21.46</v>
      </c>
    </row>
    <row r="16" spans="1:16" ht="14.4" customHeight="1" x14ac:dyDescent="0.25">
      <c r="A16" s="25" t="s">
        <v>10</v>
      </c>
      <c r="C16" s="22">
        <v>140.5</v>
      </c>
      <c r="D16" s="38">
        <v>-410542.94</v>
      </c>
      <c r="E16" s="11">
        <v>0</v>
      </c>
      <c r="F16" s="11">
        <v>0</v>
      </c>
      <c r="G16" s="18">
        <f t="shared" si="0"/>
        <v>-410542.94</v>
      </c>
      <c r="H16" s="36"/>
      <c r="I16" s="41">
        <v>155.04</v>
      </c>
      <c r="J16" s="36">
        <v>-598456.56099999999</v>
      </c>
      <c r="K16" s="36">
        <v>0</v>
      </c>
      <c r="L16" s="23">
        <f t="shared" si="1"/>
        <v>-598456.56099999999</v>
      </c>
      <c r="N16" s="22">
        <f t="shared" si="2"/>
        <v>-14.539999999999992</v>
      </c>
      <c r="O16" s="38">
        <f t="shared" si="3"/>
        <v>187913.62099999998</v>
      </c>
      <c r="P16" s="45">
        <v>97.16</v>
      </c>
    </row>
    <row r="17" spans="1:16" ht="14.4" customHeight="1" x14ac:dyDescent="0.25">
      <c r="A17" s="25" t="s">
        <v>11</v>
      </c>
      <c r="C17" s="22">
        <v>89.1</v>
      </c>
      <c r="D17" s="38">
        <v>46010.74</v>
      </c>
      <c r="E17" s="11">
        <v>172550.73</v>
      </c>
      <c r="F17" s="11">
        <v>254770.571</v>
      </c>
      <c r="G17" s="18">
        <f t="shared" si="0"/>
        <v>218561.47</v>
      </c>
      <c r="H17" s="36"/>
      <c r="I17" s="41">
        <v>82.76</v>
      </c>
      <c r="J17" s="36">
        <v>117873.162</v>
      </c>
      <c r="K17" s="36">
        <v>312414.80099999998</v>
      </c>
      <c r="L17" s="23">
        <f t="shared" si="1"/>
        <v>430287.96299999999</v>
      </c>
      <c r="N17" s="22">
        <f t="shared" si="2"/>
        <v>6.3399999999999892</v>
      </c>
      <c r="O17" s="38">
        <f t="shared" si="3"/>
        <v>-211726.49299999999</v>
      </c>
      <c r="P17" s="45">
        <v>-158.80579499999999</v>
      </c>
    </row>
    <row r="18" spans="1:16" ht="14.4" customHeight="1" x14ac:dyDescent="0.25">
      <c r="A18" s="25" t="s">
        <v>12</v>
      </c>
      <c r="C18" s="22">
        <v>107.4</v>
      </c>
      <c r="D18" s="38">
        <v>-52909.13</v>
      </c>
      <c r="E18" s="11">
        <v>0</v>
      </c>
      <c r="F18" s="11">
        <v>0</v>
      </c>
      <c r="G18" s="18">
        <f t="shared" si="0"/>
        <v>-52909.13</v>
      </c>
      <c r="H18" s="36"/>
      <c r="I18" s="41">
        <v>105.17700000000001</v>
      </c>
      <c r="J18" s="36">
        <v>-38384.589</v>
      </c>
      <c r="K18" s="36">
        <v>0</v>
      </c>
      <c r="L18" s="23">
        <f t="shared" si="1"/>
        <v>-38384.589</v>
      </c>
      <c r="N18" s="22">
        <f t="shared" si="2"/>
        <v>2.222999999999999</v>
      </c>
      <c r="O18" s="38">
        <f t="shared" si="3"/>
        <v>-14524.540999999997</v>
      </c>
      <c r="P18" s="45">
        <v>-11.9</v>
      </c>
    </row>
    <row r="19" spans="1:16" ht="14.4" customHeight="1" x14ac:dyDescent="0.25">
      <c r="A19" s="25" t="s">
        <v>13</v>
      </c>
      <c r="C19" s="22">
        <v>151.9</v>
      </c>
      <c r="D19" s="38">
        <v>-35040.559999999998</v>
      </c>
      <c r="E19" s="11">
        <v>0</v>
      </c>
      <c r="F19" s="11">
        <v>0</v>
      </c>
      <c r="G19" s="18">
        <f t="shared" si="0"/>
        <v>-35040.559999999998</v>
      </c>
      <c r="H19" s="36"/>
      <c r="I19" s="41">
        <v>168.601</v>
      </c>
      <c r="J19" s="36">
        <v>-48804.834999999999</v>
      </c>
      <c r="K19" s="36">
        <v>0</v>
      </c>
      <c r="L19" s="23">
        <f t="shared" si="1"/>
        <v>-48804.834999999999</v>
      </c>
      <c r="N19" s="22">
        <f t="shared" si="2"/>
        <v>-16.700999999999993</v>
      </c>
      <c r="O19" s="38">
        <f t="shared" si="3"/>
        <v>13764.275000000001</v>
      </c>
      <c r="P19" s="45">
        <v>112.75</v>
      </c>
    </row>
    <row r="20" spans="1:16" ht="14.4" customHeight="1" x14ac:dyDescent="0.25">
      <c r="A20" s="25" t="s">
        <v>14</v>
      </c>
      <c r="C20" s="22">
        <v>63.2</v>
      </c>
      <c r="D20" s="38">
        <v>105683.11</v>
      </c>
      <c r="E20" s="11">
        <v>196126.1</v>
      </c>
      <c r="F20" s="11">
        <v>0</v>
      </c>
      <c r="G20" s="18">
        <f t="shared" si="0"/>
        <v>301809.21000000002</v>
      </c>
      <c r="H20" s="36"/>
      <c r="I20" s="41">
        <v>57.405000000000001</v>
      </c>
      <c r="J20" s="36">
        <v>153441.89300000001</v>
      </c>
      <c r="K20" s="36">
        <v>187127.609</v>
      </c>
      <c r="L20" s="23">
        <f t="shared" si="1"/>
        <v>340569.50199999998</v>
      </c>
      <c r="N20" s="22">
        <f t="shared" si="2"/>
        <v>5.7950000000000017</v>
      </c>
      <c r="O20" s="38">
        <f t="shared" si="3"/>
        <v>-38760.291999999958</v>
      </c>
      <c r="P20" s="45">
        <v>0.93621399999999999</v>
      </c>
    </row>
    <row r="21" spans="1:16" ht="14.4" customHeight="1" x14ac:dyDescent="0.25">
      <c r="A21" s="25" t="s">
        <v>15</v>
      </c>
      <c r="C21" s="22">
        <v>69.8</v>
      </c>
      <c r="D21" s="38">
        <v>147503.84</v>
      </c>
      <c r="E21" s="11">
        <v>0</v>
      </c>
      <c r="F21" s="11">
        <v>0</v>
      </c>
      <c r="G21" s="18">
        <f t="shared" si="0"/>
        <v>147503.84</v>
      </c>
      <c r="H21" s="36"/>
      <c r="I21" s="41">
        <v>82.465999999999994</v>
      </c>
      <c r="J21" s="36">
        <v>49671.302000000003</v>
      </c>
      <c r="K21" s="36">
        <v>0</v>
      </c>
      <c r="L21" s="23">
        <f t="shared" si="1"/>
        <v>49671.302000000003</v>
      </c>
      <c r="N21" s="22">
        <f t="shared" si="2"/>
        <v>-12.665999999999997</v>
      </c>
      <c r="O21" s="38">
        <f t="shared" si="3"/>
        <v>97832.538</v>
      </c>
      <c r="P21" s="45">
        <v>169.04</v>
      </c>
    </row>
    <row r="22" spans="1:16" ht="14.4" customHeight="1" x14ac:dyDescent="0.25">
      <c r="A22" s="25" t="s">
        <v>16</v>
      </c>
      <c r="C22" s="22">
        <v>96.5</v>
      </c>
      <c r="D22" s="38">
        <v>949.44</v>
      </c>
      <c r="E22" s="11">
        <v>0</v>
      </c>
      <c r="F22" s="11">
        <v>0</v>
      </c>
      <c r="G22" s="18">
        <f t="shared" si="0"/>
        <v>949.44</v>
      </c>
      <c r="H22" s="36"/>
      <c r="I22" s="41">
        <v>103.527</v>
      </c>
      <c r="J22" s="36">
        <v>-5473.6120000000001</v>
      </c>
      <c r="K22" s="36">
        <v>0</v>
      </c>
      <c r="L22" s="23">
        <f t="shared" si="1"/>
        <v>-5473.6120000000001</v>
      </c>
      <c r="N22" s="22">
        <f t="shared" si="2"/>
        <v>-7.027000000000001</v>
      </c>
      <c r="O22" s="38">
        <f t="shared" si="3"/>
        <v>6423.0519999999997</v>
      </c>
      <c r="P22" s="45">
        <v>24.74</v>
      </c>
    </row>
    <row r="23" spans="1:16" ht="14.4" customHeight="1" x14ac:dyDescent="0.25">
      <c r="A23" s="25" t="s">
        <v>17</v>
      </c>
      <c r="C23" s="22">
        <v>139.4</v>
      </c>
      <c r="D23" s="38">
        <v>-13740.11</v>
      </c>
      <c r="E23" s="11">
        <v>39745.160000000003</v>
      </c>
      <c r="F23" s="11">
        <v>0</v>
      </c>
      <c r="G23" s="18">
        <f t="shared" si="0"/>
        <v>26005.050000000003</v>
      </c>
      <c r="H23" s="36"/>
      <c r="I23" s="41">
        <v>111.16800000000001</v>
      </c>
      <c r="J23" s="36">
        <v>-4572.8459999999995</v>
      </c>
      <c r="K23" s="36">
        <v>52151.677000000003</v>
      </c>
      <c r="L23" s="23">
        <f t="shared" si="1"/>
        <v>47578.831000000006</v>
      </c>
      <c r="N23" s="22">
        <f t="shared" si="2"/>
        <v>28.231999999999999</v>
      </c>
      <c r="O23" s="38">
        <f t="shared" si="3"/>
        <v>-21573.781000000003</v>
      </c>
      <c r="P23" s="45">
        <v>-366.22709900000001</v>
      </c>
    </row>
    <row r="24" spans="1:16" ht="14.4" customHeight="1" x14ac:dyDescent="0.25">
      <c r="A24" s="25" t="s">
        <v>18</v>
      </c>
      <c r="C24" s="22">
        <v>49.3</v>
      </c>
      <c r="D24" s="38">
        <v>1556785.63</v>
      </c>
      <c r="E24" s="11">
        <v>1230263.97</v>
      </c>
      <c r="F24" s="11">
        <v>273910.375</v>
      </c>
      <c r="G24" s="18">
        <f t="shared" si="0"/>
        <v>2787049.5999999996</v>
      </c>
      <c r="H24" s="36"/>
      <c r="I24" s="41">
        <v>51.363</v>
      </c>
      <c r="J24" s="36">
        <v>1475681.375</v>
      </c>
      <c r="K24" s="36">
        <v>1036742.7290000001</v>
      </c>
      <c r="L24" s="23">
        <f t="shared" si="1"/>
        <v>2512424.1040000003</v>
      </c>
      <c r="N24" s="22">
        <f t="shared" si="2"/>
        <v>-2.0630000000000024</v>
      </c>
      <c r="O24" s="38">
        <f t="shared" si="3"/>
        <v>274625.49599999934</v>
      </c>
      <c r="P24" s="45">
        <v>142.12552299999999</v>
      </c>
    </row>
    <row r="25" spans="1:16" ht="14.4" customHeight="1" x14ac:dyDescent="0.25">
      <c r="A25" s="25" t="s">
        <v>19</v>
      </c>
      <c r="C25" s="22">
        <v>244.7</v>
      </c>
      <c r="D25" s="38">
        <v>-1579942.23</v>
      </c>
      <c r="E25" s="11">
        <v>0</v>
      </c>
      <c r="F25" s="11">
        <v>0</v>
      </c>
      <c r="G25" s="18">
        <f t="shared" si="0"/>
        <v>-1579942.23</v>
      </c>
      <c r="H25" s="36"/>
      <c r="I25" s="41">
        <v>232.875</v>
      </c>
      <c r="J25" s="36">
        <v>-1503766.764</v>
      </c>
      <c r="K25" s="36">
        <v>0</v>
      </c>
      <c r="L25" s="23">
        <f t="shared" si="1"/>
        <v>-1503766.764</v>
      </c>
      <c r="N25" s="22">
        <f t="shared" si="2"/>
        <v>11.824999999999989</v>
      </c>
      <c r="O25" s="38">
        <f t="shared" si="3"/>
        <v>-76175.466000000015</v>
      </c>
      <c r="P25" s="45">
        <v>-62.59</v>
      </c>
    </row>
    <row r="26" spans="1:16" ht="14.4" customHeight="1" x14ac:dyDescent="0.25">
      <c r="A26" s="25" t="s">
        <v>20</v>
      </c>
      <c r="C26" s="22">
        <v>94.3</v>
      </c>
      <c r="D26" s="38">
        <v>322548.07</v>
      </c>
      <c r="E26" s="11">
        <v>0</v>
      </c>
      <c r="F26" s="11">
        <v>0</v>
      </c>
      <c r="G26" s="18">
        <f t="shared" si="0"/>
        <v>322548.07</v>
      </c>
      <c r="H26" s="36"/>
      <c r="I26" s="41">
        <v>97.254000000000005</v>
      </c>
      <c r="J26" s="36">
        <v>74460.494999999995</v>
      </c>
      <c r="K26" s="36">
        <v>0</v>
      </c>
      <c r="L26" s="23">
        <f t="shared" si="1"/>
        <v>74460.494999999995</v>
      </c>
      <c r="N26" s="22">
        <f t="shared" si="2"/>
        <v>-2.9540000000000077</v>
      </c>
      <c r="O26" s="38">
        <f t="shared" si="3"/>
        <v>248087.57500000001</v>
      </c>
      <c r="P26" s="45">
        <v>7.17</v>
      </c>
    </row>
    <row r="27" spans="1:16" ht="14.4" customHeight="1" x14ac:dyDescent="0.25">
      <c r="A27" s="25" t="s">
        <v>21</v>
      </c>
      <c r="C27" s="22">
        <v>68.5</v>
      </c>
      <c r="D27" s="38">
        <v>635155.56999999995</v>
      </c>
      <c r="E27" s="11">
        <v>157495.72</v>
      </c>
      <c r="F27" s="11">
        <v>0</v>
      </c>
      <c r="G27" s="18">
        <f t="shared" si="0"/>
        <v>792651.28999999992</v>
      </c>
      <c r="H27" s="36"/>
      <c r="I27" s="41">
        <v>66.831000000000003</v>
      </c>
      <c r="J27" s="36">
        <v>724965.326</v>
      </c>
      <c r="K27" s="36">
        <v>175829.38500000001</v>
      </c>
      <c r="L27" s="23">
        <f t="shared" si="1"/>
        <v>900794.71100000001</v>
      </c>
      <c r="N27" s="22">
        <f t="shared" si="2"/>
        <v>1.6689999999999969</v>
      </c>
      <c r="O27" s="38">
        <f t="shared" si="3"/>
        <v>-108143.42100000009</v>
      </c>
      <c r="P27" s="45">
        <v>-45.835963399999997</v>
      </c>
    </row>
    <row r="28" spans="1:16" ht="14.4" customHeight="1" x14ac:dyDescent="0.25">
      <c r="A28" s="25" t="s">
        <v>22</v>
      </c>
      <c r="C28" s="22">
        <v>100</v>
      </c>
      <c r="D28" s="38">
        <v>0</v>
      </c>
      <c r="E28" s="11">
        <v>159044.25</v>
      </c>
      <c r="F28" s="11">
        <v>35205.103000000003</v>
      </c>
      <c r="G28" s="18">
        <f t="shared" si="0"/>
        <v>159044.25</v>
      </c>
      <c r="H28" s="36"/>
      <c r="I28" s="41">
        <v>100</v>
      </c>
      <c r="J28" s="36">
        <v>0</v>
      </c>
      <c r="K28" s="36">
        <v>125808.74800000001</v>
      </c>
      <c r="L28" s="23">
        <f t="shared" si="1"/>
        <v>125808.74800000001</v>
      </c>
      <c r="N28" s="22">
        <f t="shared" si="2"/>
        <v>0</v>
      </c>
      <c r="O28" s="38">
        <f t="shared" si="3"/>
        <v>33235.501999999993</v>
      </c>
      <c r="P28" s="45">
        <v>196.81247500000001</v>
      </c>
    </row>
    <row r="29" spans="1:16" ht="14.4" customHeight="1" x14ac:dyDescent="0.25">
      <c r="A29" s="25" t="s">
        <v>23</v>
      </c>
      <c r="C29" s="22">
        <v>120.4</v>
      </c>
      <c r="D29" s="38">
        <v>-1404327.97</v>
      </c>
      <c r="E29" s="11">
        <v>1784744.85</v>
      </c>
      <c r="F29" s="11">
        <v>0</v>
      </c>
      <c r="G29" s="18">
        <f t="shared" si="0"/>
        <v>380416.88000000012</v>
      </c>
      <c r="H29" s="36"/>
      <c r="I29" s="41">
        <v>117.371</v>
      </c>
      <c r="J29" s="36">
        <v>-1277377.1370000001</v>
      </c>
      <c r="K29" s="36">
        <v>1802263.909</v>
      </c>
      <c r="L29" s="23">
        <f t="shared" si="1"/>
        <v>524886.77199999988</v>
      </c>
      <c r="N29" s="22">
        <f t="shared" si="2"/>
        <v>3.0290000000000106</v>
      </c>
      <c r="O29" s="38">
        <f t="shared" si="3"/>
        <v>-144469.89199999976</v>
      </c>
      <c r="P29" s="45">
        <v>-14.200497</v>
      </c>
    </row>
    <row r="30" spans="1:16" ht="14.4" customHeight="1" x14ac:dyDescent="0.25">
      <c r="A30" s="25" t="s">
        <v>24</v>
      </c>
      <c r="C30" s="22">
        <v>78.7</v>
      </c>
      <c r="D30" s="38">
        <v>273864.44</v>
      </c>
      <c r="E30" s="11">
        <v>0</v>
      </c>
      <c r="F30" s="11">
        <v>0</v>
      </c>
      <c r="G30" s="18">
        <f t="shared" si="0"/>
        <v>273864.44</v>
      </c>
      <c r="H30" s="36"/>
      <c r="I30" s="41">
        <v>78.959000000000003</v>
      </c>
      <c r="J30" s="36">
        <v>276449.81199999998</v>
      </c>
      <c r="K30" s="36">
        <v>0</v>
      </c>
      <c r="L30" s="23">
        <f t="shared" si="1"/>
        <v>276449.81199999998</v>
      </c>
      <c r="N30" s="22">
        <f t="shared" si="2"/>
        <v>-0.25900000000000034</v>
      </c>
      <c r="O30" s="38">
        <f t="shared" si="3"/>
        <v>-2585.3719999999739</v>
      </c>
      <c r="P30" s="45">
        <v>0.87</v>
      </c>
    </row>
    <row r="31" spans="1:16" ht="14.4" customHeight="1" x14ac:dyDescent="0.25">
      <c r="A31" s="25" t="s">
        <v>25</v>
      </c>
      <c r="C31" s="22">
        <v>83</v>
      </c>
      <c r="D31" s="38">
        <v>635284.4</v>
      </c>
      <c r="E31" s="11">
        <v>0</v>
      </c>
      <c r="F31" s="11">
        <v>0</v>
      </c>
      <c r="G31" s="18">
        <f t="shared" si="0"/>
        <v>635284.4</v>
      </c>
      <c r="H31" s="36"/>
      <c r="I31" s="41">
        <v>81.89</v>
      </c>
      <c r="J31" s="36">
        <v>712222.09100000001</v>
      </c>
      <c r="K31" s="36">
        <v>0</v>
      </c>
      <c r="L31" s="23">
        <f t="shared" si="1"/>
        <v>712222.09100000001</v>
      </c>
      <c r="N31" s="22">
        <f t="shared" si="2"/>
        <v>1.1099999999999994</v>
      </c>
      <c r="O31" s="38">
        <f t="shared" si="3"/>
        <v>-76937.690999999992</v>
      </c>
      <c r="P31" s="45">
        <v>-12.25</v>
      </c>
    </row>
    <row r="32" spans="1:16" ht="14.4" customHeight="1" x14ac:dyDescent="0.25">
      <c r="A32" s="25" t="s">
        <v>26</v>
      </c>
      <c r="C32" s="22">
        <v>60.3</v>
      </c>
      <c r="D32" s="38">
        <v>861522.33</v>
      </c>
      <c r="E32" s="11">
        <v>568345.68000000005</v>
      </c>
      <c r="F32" s="11">
        <v>168322.285</v>
      </c>
      <c r="G32" s="18">
        <f t="shared" si="0"/>
        <v>1429868.01</v>
      </c>
      <c r="H32" s="36"/>
      <c r="I32" s="41">
        <v>60.777000000000001</v>
      </c>
      <c r="J32" s="36">
        <v>858418.89599999995</v>
      </c>
      <c r="K32" s="36">
        <v>319898.58799999999</v>
      </c>
      <c r="L32" s="23">
        <f t="shared" si="1"/>
        <v>1178317.4839999999</v>
      </c>
      <c r="N32" s="22">
        <f t="shared" si="2"/>
        <v>-0.47700000000000387</v>
      </c>
      <c r="O32" s="38">
        <f t="shared" si="3"/>
        <v>251550.52600000007</v>
      </c>
      <c r="P32" s="45">
        <v>130.35155399999999</v>
      </c>
    </row>
    <row r="33" spans="1:16" ht="14.4" customHeight="1" x14ac:dyDescent="0.25">
      <c r="A33" s="25" t="s">
        <v>27</v>
      </c>
      <c r="C33" s="22">
        <v>86.4</v>
      </c>
      <c r="D33" s="38">
        <v>10790.37</v>
      </c>
      <c r="E33" s="11">
        <v>0</v>
      </c>
      <c r="F33" s="11">
        <v>24428.743999999999</v>
      </c>
      <c r="G33" s="18">
        <f t="shared" si="0"/>
        <v>10790.37</v>
      </c>
      <c r="H33" s="36"/>
      <c r="I33" s="41">
        <v>77.215999999999994</v>
      </c>
      <c r="J33" s="36">
        <v>31039.548999999999</v>
      </c>
      <c r="K33" s="36">
        <v>48240.372000000003</v>
      </c>
      <c r="L33" s="23">
        <f t="shared" si="1"/>
        <v>79279.921000000002</v>
      </c>
      <c r="N33" s="22">
        <f t="shared" si="2"/>
        <v>9.1840000000000117</v>
      </c>
      <c r="O33" s="38">
        <f t="shared" si="3"/>
        <v>-68489.551000000007</v>
      </c>
      <c r="P33" s="45">
        <v>-332.31887799999998</v>
      </c>
    </row>
    <row r="34" spans="1:16" ht="14.4" customHeight="1" x14ac:dyDescent="0.25">
      <c r="A34" s="25" t="s">
        <v>28</v>
      </c>
      <c r="C34" s="22">
        <v>109</v>
      </c>
      <c r="D34" s="38">
        <v>-39844.25</v>
      </c>
      <c r="E34" s="11">
        <v>0</v>
      </c>
      <c r="F34" s="11">
        <v>0</v>
      </c>
      <c r="G34" s="18">
        <f t="shared" si="0"/>
        <v>-39844.25</v>
      </c>
      <c r="H34" s="36"/>
      <c r="I34" s="41">
        <v>105.14400000000001</v>
      </c>
      <c r="J34" s="36">
        <v>-23989.705999999998</v>
      </c>
      <c r="K34" s="36">
        <v>0</v>
      </c>
      <c r="L34" s="23">
        <f t="shared" si="1"/>
        <v>-23989.705999999998</v>
      </c>
      <c r="N34" s="22">
        <f t="shared" si="2"/>
        <v>3.8559999999999945</v>
      </c>
      <c r="O34" s="38">
        <f t="shared" si="3"/>
        <v>-15854.544000000002</v>
      </c>
      <c r="P34" s="45">
        <v>-21.18</v>
      </c>
    </row>
    <row r="35" spans="1:16" ht="14.4" customHeight="1" x14ac:dyDescent="0.25">
      <c r="A35" s="25" t="s">
        <v>29</v>
      </c>
      <c r="C35" s="22">
        <v>66.400000000000006</v>
      </c>
      <c r="D35" s="38">
        <v>770707.28</v>
      </c>
      <c r="E35" s="11">
        <v>0</v>
      </c>
      <c r="F35" s="11">
        <v>0</v>
      </c>
      <c r="G35" s="18">
        <f t="shared" si="0"/>
        <v>770707.28</v>
      </c>
      <c r="H35" s="36"/>
      <c r="I35" s="41">
        <v>64.52</v>
      </c>
      <c r="J35" s="36">
        <v>879005.79099999997</v>
      </c>
      <c r="K35" s="36">
        <v>0</v>
      </c>
      <c r="L35" s="23">
        <f t="shared" si="1"/>
        <v>879005.79099999997</v>
      </c>
      <c r="N35" s="22">
        <f t="shared" si="2"/>
        <v>1.8800000000000097</v>
      </c>
      <c r="O35" s="38">
        <f t="shared" si="3"/>
        <v>-108298.51099999994</v>
      </c>
      <c r="P35" s="45">
        <v>-43.67</v>
      </c>
    </row>
    <row r="36" spans="1:16" ht="14.4" customHeight="1" x14ac:dyDescent="0.25">
      <c r="A36" s="25" t="s">
        <v>30</v>
      </c>
      <c r="C36" s="22">
        <v>652.1</v>
      </c>
      <c r="D36" s="38">
        <v>-577533.07999999996</v>
      </c>
      <c r="E36" s="11">
        <v>0</v>
      </c>
      <c r="F36" s="11">
        <v>0</v>
      </c>
      <c r="G36" s="18">
        <f t="shared" si="0"/>
        <v>-577533.07999999996</v>
      </c>
      <c r="H36" s="36"/>
      <c r="I36" s="41">
        <v>592.44799999999998</v>
      </c>
      <c r="J36" s="36">
        <v>-504102.06800000003</v>
      </c>
      <c r="K36" s="36">
        <v>0</v>
      </c>
      <c r="L36" s="23">
        <f t="shared" si="1"/>
        <v>-504102.06800000003</v>
      </c>
      <c r="N36" s="22">
        <f t="shared" si="2"/>
        <v>59.652000000000044</v>
      </c>
      <c r="O36" s="38">
        <f t="shared" si="3"/>
        <v>-73431.01199999993</v>
      </c>
      <c r="P36" s="45">
        <v>-650.79</v>
      </c>
    </row>
    <row r="37" spans="1:16" ht="14.4" customHeight="1" x14ac:dyDescent="0.25">
      <c r="A37" s="25" t="s">
        <v>31</v>
      </c>
      <c r="C37" s="22">
        <v>52.9</v>
      </c>
      <c r="D37" s="38">
        <v>383992.64</v>
      </c>
      <c r="E37" s="11">
        <v>184613.39</v>
      </c>
      <c r="F37" s="11">
        <v>90622.100999999995</v>
      </c>
      <c r="G37" s="18">
        <f t="shared" si="0"/>
        <v>568606.03</v>
      </c>
      <c r="H37" s="36"/>
      <c r="I37" s="41">
        <v>51.484000000000002</v>
      </c>
      <c r="J37" s="36">
        <v>413426.185</v>
      </c>
      <c r="K37" s="36">
        <v>246149.31400000001</v>
      </c>
      <c r="L37" s="23">
        <f t="shared" si="1"/>
        <v>659575.49900000007</v>
      </c>
      <c r="N37" s="22">
        <f t="shared" si="2"/>
        <v>1.4159999999999968</v>
      </c>
      <c r="O37" s="38">
        <f t="shared" si="3"/>
        <v>-90969.469000000041</v>
      </c>
      <c r="P37" s="45">
        <v>-157.92828900000001</v>
      </c>
    </row>
    <row r="38" spans="1:16" ht="14.4" customHeight="1" x14ac:dyDescent="0.25">
      <c r="A38" s="25" t="s">
        <v>32</v>
      </c>
      <c r="C38" s="22">
        <v>115</v>
      </c>
      <c r="D38" s="38">
        <v>-38856.68</v>
      </c>
      <c r="E38" s="11">
        <v>25246.09</v>
      </c>
      <c r="F38" s="11">
        <v>0</v>
      </c>
      <c r="G38" s="18">
        <f t="shared" si="0"/>
        <v>-13610.59</v>
      </c>
      <c r="H38" s="36"/>
      <c r="I38" s="41">
        <v>111.062</v>
      </c>
      <c r="J38" s="36">
        <v>-30330.696</v>
      </c>
      <c r="K38" s="36">
        <v>38974.286</v>
      </c>
      <c r="L38" s="23">
        <f t="shared" si="1"/>
        <v>8643.59</v>
      </c>
      <c r="N38" s="22">
        <f t="shared" si="2"/>
        <v>3.9380000000000024</v>
      </c>
      <c r="O38" s="38">
        <f t="shared" si="3"/>
        <v>-22254.18</v>
      </c>
      <c r="P38" s="45">
        <v>-51.229754100000001</v>
      </c>
    </row>
    <row r="39" spans="1:16" ht="14.4" customHeight="1" x14ac:dyDescent="0.25">
      <c r="A39" s="25" t="s">
        <v>33</v>
      </c>
      <c r="C39" s="22">
        <v>81.099999999999994</v>
      </c>
      <c r="D39" s="38">
        <v>72474.7</v>
      </c>
      <c r="E39" s="11">
        <v>89075.18</v>
      </c>
      <c r="F39" s="11">
        <v>33949.616000000002</v>
      </c>
      <c r="G39" s="18">
        <f t="shared" si="0"/>
        <v>161549.88</v>
      </c>
      <c r="H39" s="36"/>
      <c r="I39" s="41">
        <v>79.965999999999994</v>
      </c>
      <c r="J39" s="36">
        <v>77417.899999999994</v>
      </c>
      <c r="K39" s="36">
        <v>178163.74</v>
      </c>
      <c r="L39" s="23">
        <f t="shared" si="1"/>
        <v>255581.63999999998</v>
      </c>
      <c r="N39" s="22">
        <f t="shared" si="2"/>
        <v>1.1340000000000003</v>
      </c>
      <c r="O39" s="38">
        <f t="shared" si="3"/>
        <v>-94031.75999999998</v>
      </c>
      <c r="P39" s="45">
        <v>-156.21213800000001</v>
      </c>
    </row>
    <row r="40" spans="1:16" ht="14.4" customHeight="1" x14ac:dyDescent="0.25">
      <c r="A40" s="25" t="s">
        <v>34</v>
      </c>
      <c r="C40" s="22">
        <v>35.700000000000003</v>
      </c>
      <c r="D40" s="38">
        <v>261857.82</v>
      </c>
      <c r="E40" s="11">
        <v>258963.65</v>
      </c>
      <c r="F40" s="11">
        <v>181563.08900000001</v>
      </c>
      <c r="G40" s="18">
        <f t="shared" ref="G40:G70" si="4">+D40+E40</f>
        <v>520821.47</v>
      </c>
      <c r="H40" s="36"/>
      <c r="I40" s="41">
        <v>37.253999999999998</v>
      </c>
      <c r="J40" s="36">
        <v>252005.655</v>
      </c>
      <c r="K40" s="36">
        <v>244408.32699999999</v>
      </c>
      <c r="L40" s="23">
        <f t="shared" si="1"/>
        <v>496413.98199999996</v>
      </c>
      <c r="N40" s="22">
        <f t="shared" si="2"/>
        <v>-1.5539999999999949</v>
      </c>
      <c r="O40" s="38">
        <f t="shared" si="3"/>
        <v>24407.488000000012</v>
      </c>
      <c r="P40" s="45">
        <v>109.45049</v>
      </c>
    </row>
    <row r="41" spans="1:16" ht="14.4" customHeight="1" x14ac:dyDescent="0.25">
      <c r="A41" s="25" t="s">
        <v>35</v>
      </c>
      <c r="C41" s="22">
        <v>122.4</v>
      </c>
      <c r="D41" s="38">
        <v>-412462.68</v>
      </c>
      <c r="E41" s="11">
        <v>0</v>
      </c>
      <c r="F41" s="11">
        <v>0</v>
      </c>
      <c r="G41" s="18">
        <f t="shared" si="4"/>
        <v>-412462.68</v>
      </c>
      <c r="H41" s="36"/>
      <c r="I41" s="41">
        <v>120.276</v>
      </c>
      <c r="J41" s="36">
        <v>-395455.85399999999</v>
      </c>
      <c r="K41" s="36">
        <v>0</v>
      </c>
      <c r="L41" s="23">
        <f t="shared" si="1"/>
        <v>-395455.85399999999</v>
      </c>
      <c r="N41" s="22">
        <f t="shared" si="2"/>
        <v>2.1240000000000094</v>
      </c>
      <c r="O41" s="38">
        <f t="shared" si="3"/>
        <v>-17006.826000000001</v>
      </c>
      <c r="P41" s="45">
        <v>-7.72</v>
      </c>
    </row>
    <row r="42" spans="1:16" ht="14.4" customHeight="1" x14ac:dyDescent="0.25">
      <c r="A42" s="25" t="s">
        <v>36</v>
      </c>
      <c r="C42" s="22">
        <v>34.6</v>
      </c>
      <c r="D42" s="38">
        <v>269175.01</v>
      </c>
      <c r="E42" s="11">
        <v>318688.81</v>
      </c>
      <c r="F42" s="11">
        <v>111733.28</v>
      </c>
      <c r="G42" s="18">
        <f t="shared" si="4"/>
        <v>587863.82000000007</v>
      </c>
      <c r="H42" s="36"/>
      <c r="I42" s="41">
        <v>21.384</v>
      </c>
      <c r="J42" s="36">
        <v>364407.32199999999</v>
      </c>
      <c r="K42" s="36">
        <v>299428.39199999999</v>
      </c>
      <c r="L42" s="23">
        <f t="shared" si="1"/>
        <v>663835.71399999992</v>
      </c>
      <c r="N42" s="22">
        <f t="shared" si="2"/>
        <v>13.216000000000001</v>
      </c>
      <c r="O42" s="38">
        <f t="shared" si="3"/>
        <v>-75971.893999999855</v>
      </c>
      <c r="P42" s="45">
        <v>-416.40454999999997</v>
      </c>
    </row>
    <row r="43" spans="1:16" ht="14.4" customHeight="1" x14ac:dyDescent="0.25">
      <c r="A43" s="25" t="s">
        <v>37</v>
      </c>
      <c r="C43" s="22">
        <v>61.9</v>
      </c>
      <c r="D43" s="38">
        <v>148540.76</v>
      </c>
      <c r="E43" s="11">
        <v>0</v>
      </c>
      <c r="F43" s="11">
        <v>0</v>
      </c>
      <c r="G43" s="18">
        <f t="shared" si="4"/>
        <v>148540.76</v>
      </c>
      <c r="H43" s="36"/>
      <c r="I43" s="41">
        <v>36.929000000000002</v>
      </c>
      <c r="J43" s="36">
        <v>415425.592</v>
      </c>
      <c r="K43" s="36">
        <v>0</v>
      </c>
      <c r="L43" s="23">
        <f t="shared" si="1"/>
        <v>415425.592</v>
      </c>
      <c r="N43" s="22">
        <f t="shared" si="2"/>
        <v>24.970999999999997</v>
      </c>
      <c r="O43" s="38">
        <f t="shared" si="3"/>
        <v>-266884.83199999999</v>
      </c>
      <c r="P43" s="45">
        <v>-730.95</v>
      </c>
    </row>
    <row r="44" spans="1:16" ht="14.4" customHeight="1" x14ac:dyDescent="0.25">
      <c r="A44" s="25" t="s">
        <v>38</v>
      </c>
      <c r="C44" s="22">
        <v>69.5</v>
      </c>
      <c r="D44" s="38">
        <v>348682.38</v>
      </c>
      <c r="E44" s="11">
        <v>140000</v>
      </c>
      <c r="F44" s="11">
        <v>0</v>
      </c>
      <c r="G44" s="18">
        <f t="shared" si="4"/>
        <v>488682.38</v>
      </c>
      <c r="H44" s="36"/>
      <c r="I44" s="41">
        <v>73</v>
      </c>
      <c r="J44" s="36">
        <v>369525</v>
      </c>
      <c r="K44" s="36">
        <v>141312.75599999999</v>
      </c>
      <c r="L44" s="23">
        <f t="shared" si="1"/>
        <v>510837.75599999999</v>
      </c>
      <c r="N44" s="22">
        <f t="shared" si="2"/>
        <v>-3.5</v>
      </c>
      <c r="O44" s="38">
        <f t="shared" si="3"/>
        <v>-22155.375999999989</v>
      </c>
      <c r="P44" s="45">
        <v>-26.069343</v>
      </c>
    </row>
    <row r="45" spans="1:16" ht="14.4" customHeight="1" x14ac:dyDescent="0.25">
      <c r="A45" s="25" t="s">
        <v>39</v>
      </c>
      <c r="C45" s="22">
        <v>74.7</v>
      </c>
      <c r="D45" s="38">
        <v>356533.91</v>
      </c>
      <c r="E45" s="11">
        <v>264822.71999999997</v>
      </c>
      <c r="F45" s="11">
        <v>90681.122000000003</v>
      </c>
      <c r="G45" s="18">
        <f t="shared" si="4"/>
        <v>621356.62999999989</v>
      </c>
      <c r="H45" s="36"/>
      <c r="I45" s="41">
        <v>79.539000000000001</v>
      </c>
      <c r="J45" s="36">
        <v>235050.386</v>
      </c>
      <c r="K45" s="36">
        <v>155904.22099999999</v>
      </c>
      <c r="L45" s="23">
        <f t="shared" si="1"/>
        <v>390954.60699999996</v>
      </c>
      <c r="N45" s="22">
        <f t="shared" si="2"/>
        <v>-4.8389999999999986</v>
      </c>
      <c r="O45" s="38">
        <f t="shared" si="3"/>
        <v>230402.02299999993</v>
      </c>
      <c r="P45" s="45">
        <v>114.429383</v>
      </c>
    </row>
    <row r="46" spans="1:16" ht="14.4" customHeight="1" x14ac:dyDescent="0.25">
      <c r="A46" s="25" t="s">
        <v>40</v>
      </c>
      <c r="C46" s="22">
        <v>71.7</v>
      </c>
      <c r="D46" s="38">
        <v>233570.65</v>
      </c>
      <c r="E46" s="11">
        <v>0</v>
      </c>
      <c r="F46" s="11">
        <v>24499.347000000002</v>
      </c>
      <c r="G46" s="18">
        <f t="shared" si="4"/>
        <v>233570.65</v>
      </c>
      <c r="H46" s="36"/>
      <c r="I46" s="41">
        <v>73.66</v>
      </c>
      <c r="J46" s="36">
        <v>199641.64199999999</v>
      </c>
      <c r="K46" s="36">
        <v>24499.347000000002</v>
      </c>
      <c r="L46" s="23">
        <f t="shared" si="1"/>
        <v>224140.989</v>
      </c>
      <c r="N46" s="22">
        <f t="shared" si="2"/>
        <v>-1.9599999999999937</v>
      </c>
      <c r="O46" s="38">
        <f t="shared" si="3"/>
        <v>9429.6609999999928</v>
      </c>
      <c r="P46" s="45">
        <v>1.5351249</v>
      </c>
    </row>
    <row r="47" spans="1:16" ht="14.4" customHeight="1" x14ac:dyDescent="0.25">
      <c r="A47" s="25" t="s">
        <v>41</v>
      </c>
      <c r="C47" s="22">
        <v>100</v>
      </c>
      <c r="D47" s="38">
        <v>0</v>
      </c>
      <c r="E47" s="11">
        <v>93761.08</v>
      </c>
      <c r="F47" s="11">
        <v>26529.077000000001</v>
      </c>
      <c r="G47" s="18">
        <f t="shared" si="4"/>
        <v>93761.08</v>
      </c>
      <c r="H47" s="36"/>
      <c r="I47" s="41">
        <v>100</v>
      </c>
      <c r="J47" s="36">
        <v>0</v>
      </c>
      <c r="K47" s="36">
        <v>81778.466</v>
      </c>
      <c r="L47" s="23">
        <f t="shared" si="1"/>
        <v>81778.466</v>
      </c>
      <c r="N47" s="22">
        <f t="shared" si="2"/>
        <v>0</v>
      </c>
      <c r="O47" s="38">
        <f t="shared" si="3"/>
        <v>11982.614000000001</v>
      </c>
      <c r="P47" s="45">
        <v>144.40719999999999</v>
      </c>
    </row>
    <row r="48" spans="1:16" ht="14.4" customHeight="1" x14ac:dyDescent="0.25">
      <c r="A48" s="25" t="s">
        <v>42</v>
      </c>
      <c r="C48" s="22">
        <v>75.2</v>
      </c>
      <c r="D48" s="38">
        <v>812472.7</v>
      </c>
      <c r="E48" s="11">
        <v>1657567.49</v>
      </c>
      <c r="F48" s="11">
        <v>211110.54800000001</v>
      </c>
      <c r="G48" s="18">
        <f t="shared" si="4"/>
        <v>2470040.19</v>
      </c>
      <c r="H48" s="36"/>
      <c r="I48" s="41">
        <v>76.718999999999994</v>
      </c>
      <c r="J48" s="36">
        <v>729359.24899999995</v>
      </c>
      <c r="K48" s="36">
        <v>1717067.246</v>
      </c>
      <c r="L48" s="23">
        <f t="shared" si="1"/>
        <v>2446426.4950000001</v>
      </c>
      <c r="N48" s="22">
        <f t="shared" si="2"/>
        <v>-1.5189999999999912</v>
      </c>
      <c r="O48" s="38">
        <f t="shared" si="3"/>
        <v>23613.694999999832</v>
      </c>
      <c r="P48" s="45">
        <v>-0.46745700000000001</v>
      </c>
    </row>
    <row r="49" spans="1:16" ht="14.4" customHeight="1" x14ac:dyDescent="0.25">
      <c r="A49" s="25" t="s">
        <v>43</v>
      </c>
      <c r="C49" s="22">
        <v>48.6</v>
      </c>
      <c r="D49" s="38">
        <v>884038.34</v>
      </c>
      <c r="E49" s="11">
        <v>44708.66</v>
      </c>
      <c r="F49" s="11">
        <v>212236.65400000001</v>
      </c>
      <c r="G49" s="18">
        <f t="shared" si="4"/>
        <v>928747</v>
      </c>
      <c r="H49" s="36"/>
      <c r="I49" s="41">
        <v>48.101999999999997</v>
      </c>
      <c r="J49" s="36">
        <v>888099.96299999999</v>
      </c>
      <c r="K49" s="36">
        <v>212236.65400000001</v>
      </c>
      <c r="L49" s="23">
        <f t="shared" si="1"/>
        <v>1100336.6170000001</v>
      </c>
      <c r="N49" s="22">
        <f t="shared" si="2"/>
        <v>0.49800000000000466</v>
      </c>
      <c r="O49" s="38">
        <f t="shared" si="3"/>
        <v>-171589.61700000009</v>
      </c>
      <c r="P49" s="45">
        <v>-174.905619</v>
      </c>
    </row>
    <row r="50" spans="1:16" ht="14.4" customHeight="1" x14ac:dyDescent="0.25">
      <c r="A50" s="25" t="s">
        <v>44</v>
      </c>
      <c r="C50" s="22">
        <v>84.1</v>
      </c>
      <c r="D50" s="38">
        <v>64863.69</v>
      </c>
      <c r="E50" s="11">
        <v>0</v>
      </c>
      <c r="F50" s="11">
        <v>0</v>
      </c>
      <c r="G50" s="18">
        <f t="shared" si="4"/>
        <v>64863.69</v>
      </c>
      <c r="H50" s="36"/>
      <c r="I50" s="41">
        <v>83.626999999999995</v>
      </c>
      <c r="J50" s="36">
        <v>69048.895999999993</v>
      </c>
      <c r="K50" s="36">
        <v>0</v>
      </c>
      <c r="L50" s="23">
        <f t="shared" si="1"/>
        <v>69048.895999999993</v>
      </c>
      <c r="N50" s="22">
        <f t="shared" si="2"/>
        <v>0.47299999999999898</v>
      </c>
      <c r="O50" s="38">
        <f t="shared" si="3"/>
        <v>-4185.205999999991</v>
      </c>
      <c r="P50" s="45">
        <v>-5.7</v>
      </c>
    </row>
    <row r="51" spans="1:16" ht="14.4" customHeight="1" x14ac:dyDescent="0.25">
      <c r="A51" s="25" t="s">
        <v>45</v>
      </c>
      <c r="C51" s="22">
        <v>134.4</v>
      </c>
      <c r="D51" s="38">
        <v>-983398.5</v>
      </c>
      <c r="E51" s="11">
        <v>0</v>
      </c>
      <c r="F51" s="11">
        <v>0</v>
      </c>
      <c r="G51" s="18">
        <f t="shared" si="4"/>
        <v>-983398.5</v>
      </c>
      <c r="H51" s="36"/>
      <c r="I51" s="41">
        <v>133.96</v>
      </c>
      <c r="J51" s="36">
        <v>-1032469.112</v>
      </c>
      <c r="K51" s="36">
        <v>0</v>
      </c>
      <c r="L51" s="23">
        <f t="shared" si="1"/>
        <v>-1032469.112</v>
      </c>
      <c r="N51" s="22">
        <f t="shared" si="2"/>
        <v>0.43999999999999773</v>
      </c>
      <c r="O51" s="38">
        <f t="shared" si="3"/>
        <v>49070.611999999965</v>
      </c>
      <c r="P51" s="45">
        <v>5.44</v>
      </c>
    </row>
    <row r="52" spans="1:16" ht="14.4" customHeight="1" x14ac:dyDescent="0.25">
      <c r="A52" s="25" t="s">
        <v>46</v>
      </c>
      <c r="C52" s="22">
        <v>68.3</v>
      </c>
      <c r="D52" s="38">
        <v>237571.24</v>
      </c>
      <c r="E52" s="11">
        <v>0</v>
      </c>
      <c r="F52" s="11">
        <v>0</v>
      </c>
      <c r="G52" s="18">
        <f t="shared" si="4"/>
        <v>237571.24</v>
      </c>
      <c r="H52" s="36"/>
      <c r="I52" s="41">
        <v>75.257000000000005</v>
      </c>
      <c r="J52" s="36">
        <v>151702.777</v>
      </c>
      <c r="K52" s="36">
        <v>0</v>
      </c>
      <c r="L52" s="23">
        <f t="shared" si="1"/>
        <v>151702.777</v>
      </c>
      <c r="N52" s="22">
        <f t="shared" si="2"/>
        <v>-6.9570000000000078</v>
      </c>
      <c r="O52" s="38">
        <f t="shared" si="3"/>
        <v>85868.462999999989</v>
      </c>
      <c r="P52" s="45">
        <v>107.51</v>
      </c>
    </row>
    <row r="53" spans="1:16" ht="14.4" customHeight="1" x14ac:dyDescent="0.25">
      <c r="A53" s="25" t="s">
        <v>47</v>
      </c>
      <c r="C53" s="22">
        <v>138.30000000000001</v>
      </c>
      <c r="D53" s="38">
        <v>-193908.81</v>
      </c>
      <c r="E53" s="11">
        <v>0</v>
      </c>
      <c r="F53" s="11">
        <v>0</v>
      </c>
      <c r="G53" s="18">
        <f t="shared" si="4"/>
        <v>-193908.81</v>
      </c>
      <c r="H53" s="36"/>
      <c r="I53" s="41">
        <v>145.762</v>
      </c>
      <c r="J53" s="36">
        <v>-246855.47</v>
      </c>
      <c r="K53" s="36">
        <v>0</v>
      </c>
      <c r="L53" s="23">
        <f t="shared" si="1"/>
        <v>-246855.47</v>
      </c>
      <c r="N53" s="22">
        <f t="shared" si="2"/>
        <v>-7.4619999999999891</v>
      </c>
      <c r="O53" s="38">
        <f t="shared" si="3"/>
        <v>52946.66</v>
      </c>
      <c r="P53" s="45">
        <v>53.74</v>
      </c>
    </row>
    <row r="54" spans="1:16" ht="14.4" customHeight="1" x14ac:dyDescent="0.25">
      <c r="A54" s="25" t="s">
        <v>48</v>
      </c>
      <c r="C54" s="22">
        <v>121.7</v>
      </c>
      <c r="D54" s="38">
        <v>-258098.6</v>
      </c>
      <c r="E54" s="11">
        <v>0</v>
      </c>
      <c r="F54" s="11">
        <v>0</v>
      </c>
      <c r="G54" s="18">
        <f t="shared" si="4"/>
        <v>-258098.6</v>
      </c>
      <c r="H54" s="36"/>
      <c r="I54" s="41">
        <v>120.21</v>
      </c>
      <c r="J54" s="36">
        <v>-245423.56899999999</v>
      </c>
      <c r="K54" s="36">
        <v>0</v>
      </c>
      <c r="L54" s="23">
        <f t="shared" si="1"/>
        <v>-245423.56899999999</v>
      </c>
      <c r="N54" s="22">
        <f t="shared" si="2"/>
        <v>1.4900000000000091</v>
      </c>
      <c r="O54" s="38">
        <f t="shared" si="3"/>
        <v>-12675.031000000017</v>
      </c>
      <c r="P54" s="45">
        <v>-4.0999999999999996</v>
      </c>
    </row>
    <row r="55" spans="1:16" ht="14.4" customHeight="1" x14ac:dyDescent="0.25">
      <c r="A55" s="25" t="s">
        <v>49</v>
      </c>
      <c r="C55" s="22">
        <v>64</v>
      </c>
      <c r="D55" s="38">
        <v>3183950.01</v>
      </c>
      <c r="E55" s="11">
        <v>0</v>
      </c>
      <c r="F55" s="11">
        <v>0</v>
      </c>
      <c r="G55" s="18">
        <f t="shared" si="4"/>
        <v>3183950.01</v>
      </c>
      <c r="H55" s="36"/>
      <c r="I55" s="41">
        <v>67.203999999999994</v>
      </c>
      <c r="J55" s="36">
        <v>2627628.3390000002</v>
      </c>
      <c r="K55" s="36">
        <v>0</v>
      </c>
      <c r="L55" s="23">
        <f t="shared" si="1"/>
        <v>2627628.3390000002</v>
      </c>
      <c r="N55" s="22">
        <f t="shared" si="2"/>
        <v>-3.2039999999999935</v>
      </c>
      <c r="O55" s="38">
        <f t="shared" si="3"/>
        <v>556321.67099999962</v>
      </c>
      <c r="P55" s="45">
        <v>57.1</v>
      </c>
    </row>
    <row r="56" spans="1:16" ht="14.4" customHeight="1" x14ac:dyDescent="0.25">
      <c r="A56" s="25" t="s">
        <v>50</v>
      </c>
      <c r="C56" s="22">
        <v>88.1</v>
      </c>
      <c r="D56" s="38">
        <v>25601.85</v>
      </c>
      <c r="E56" s="11">
        <v>0</v>
      </c>
      <c r="F56" s="11">
        <v>0</v>
      </c>
      <c r="G56" s="18">
        <f t="shared" si="4"/>
        <v>25601.85</v>
      </c>
      <c r="H56" s="36"/>
      <c r="I56" s="41">
        <v>92.391000000000005</v>
      </c>
      <c r="J56" s="36">
        <v>10875.516</v>
      </c>
      <c r="K56" s="36">
        <v>0</v>
      </c>
      <c r="L56" s="23">
        <f t="shared" si="1"/>
        <v>10875.516</v>
      </c>
      <c r="N56" s="22">
        <f t="shared" si="2"/>
        <v>-4.291000000000011</v>
      </c>
      <c r="O56" s="38">
        <f t="shared" si="3"/>
        <v>14726.333999999999</v>
      </c>
      <c r="P56" s="45">
        <v>23.43</v>
      </c>
    </row>
    <row r="57" spans="1:16" ht="14.4" customHeight="1" x14ac:dyDescent="0.25">
      <c r="A57" s="25" t="s">
        <v>51</v>
      </c>
      <c r="C57" s="22">
        <v>40.799999999999997</v>
      </c>
      <c r="D57" s="38">
        <v>49764.160000000003</v>
      </c>
      <c r="E57" s="11">
        <v>49677.03</v>
      </c>
      <c r="F57" s="11">
        <v>13478.561</v>
      </c>
      <c r="G57" s="18">
        <f t="shared" si="4"/>
        <v>99441.19</v>
      </c>
      <c r="H57" s="36"/>
      <c r="I57" s="41">
        <v>37.771000000000001</v>
      </c>
      <c r="J57" s="36">
        <v>53608.743999999999</v>
      </c>
      <c r="K57" s="36">
        <v>58809.891000000003</v>
      </c>
      <c r="L57" s="23">
        <f t="shared" si="1"/>
        <v>112418.63500000001</v>
      </c>
      <c r="N57" s="22">
        <f t="shared" si="2"/>
        <v>3.0289999999999964</v>
      </c>
      <c r="O57" s="38">
        <f t="shared" si="3"/>
        <v>-12977.445000000007</v>
      </c>
      <c r="P57" s="45">
        <v>-379.50236999999998</v>
      </c>
    </row>
    <row r="58" spans="1:16" ht="14.4" customHeight="1" x14ac:dyDescent="0.25">
      <c r="A58" s="25" t="s">
        <v>52</v>
      </c>
      <c r="C58" s="22">
        <v>57.4</v>
      </c>
      <c r="D58" s="38">
        <v>390988.68</v>
      </c>
      <c r="E58" s="11">
        <v>407317.59</v>
      </c>
      <c r="F58" s="11">
        <v>257072.641</v>
      </c>
      <c r="G58" s="18">
        <f t="shared" si="4"/>
        <v>798306.27</v>
      </c>
      <c r="H58" s="36"/>
      <c r="I58" s="41">
        <v>60.280999999999999</v>
      </c>
      <c r="J58" s="36">
        <v>333333.011</v>
      </c>
      <c r="K58" s="36">
        <v>459644.78200000001</v>
      </c>
      <c r="L58" s="23">
        <f t="shared" si="1"/>
        <v>792977.79300000006</v>
      </c>
      <c r="N58" s="22">
        <f t="shared" si="2"/>
        <v>-2.8810000000000002</v>
      </c>
      <c r="O58" s="38">
        <f t="shared" si="3"/>
        <v>5328.4769999999553</v>
      </c>
      <c r="P58" s="45">
        <v>-31.229527999999998</v>
      </c>
    </row>
    <row r="59" spans="1:16" ht="14.4" customHeight="1" x14ac:dyDescent="0.25">
      <c r="A59" s="25" t="s">
        <v>53</v>
      </c>
      <c r="C59" s="22">
        <v>66.3</v>
      </c>
      <c r="D59" s="38">
        <v>735955.29</v>
      </c>
      <c r="E59" s="11">
        <v>1958486.46</v>
      </c>
      <c r="F59" s="11">
        <v>0</v>
      </c>
      <c r="G59" s="18">
        <f t="shared" si="4"/>
        <v>2694441.75</v>
      </c>
      <c r="H59" s="36"/>
      <c r="I59" s="41">
        <v>62.406999999999996</v>
      </c>
      <c r="J59" s="36">
        <v>946097.82200000004</v>
      </c>
      <c r="K59" s="36">
        <v>1977319.1370000001</v>
      </c>
      <c r="L59" s="23">
        <f t="shared" si="1"/>
        <v>2923416.9590000003</v>
      </c>
      <c r="N59" s="22">
        <f t="shared" si="2"/>
        <v>3.8930000000000007</v>
      </c>
      <c r="O59" s="38">
        <f t="shared" si="3"/>
        <v>-228975.20900000026</v>
      </c>
      <c r="P59" s="45">
        <v>-76.172175999999993</v>
      </c>
    </row>
    <row r="60" spans="1:16" ht="14.4" customHeight="1" x14ac:dyDescent="0.25">
      <c r="A60" s="25" t="s">
        <v>54</v>
      </c>
      <c r="C60" s="22">
        <v>49.3</v>
      </c>
      <c r="D60" s="38">
        <v>1161146.28</v>
      </c>
      <c r="E60" s="11">
        <v>1626744.77</v>
      </c>
      <c r="F60" s="11">
        <v>484806.59299999999</v>
      </c>
      <c r="G60" s="18">
        <f t="shared" si="4"/>
        <v>2787891.05</v>
      </c>
      <c r="H60" s="36"/>
      <c r="I60" s="41">
        <v>48.482999999999997</v>
      </c>
      <c r="J60" s="36">
        <v>1240539.139</v>
      </c>
      <c r="K60" s="36">
        <v>1367325.361</v>
      </c>
      <c r="L60" s="23">
        <f t="shared" si="1"/>
        <v>2607864.5</v>
      </c>
      <c r="N60" s="22">
        <f t="shared" si="2"/>
        <v>0.81700000000000017</v>
      </c>
      <c r="O60" s="38">
        <f t="shared" si="3"/>
        <v>180026.54999999981</v>
      </c>
      <c r="P60" s="45">
        <v>144.079971</v>
      </c>
    </row>
    <row r="61" spans="1:16" ht="14.4" customHeight="1" x14ac:dyDescent="0.25">
      <c r="A61" s="25" t="s">
        <v>55</v>
      </c>
      <c r="C61" s="22">
        <v>126.5</v>
      </c>
      <c r="D61" s="38">
        <v>-43865.21</v>
      </c>
      <c r="E61" s="11">
        <v>0</v>
      </c>
      <c r="F61" s="11">
        <v>0</v>
      </c>
      <c r="G61" s="18">
        <f t="shared" si="4"/>
        <v>-43865.21</v>
      </c>
      <c r="H61" s="36"/>
      <c r="I61" s="41">
        <v>134.82400000000001</v>
      </c>
      <c r="J61" s="36">
        <v>-59643.944000000003</v>
      </c>
      <c r="K61" s="36">
        <v>0</v>
      </c>
      <c r="L61" s="23">
        <f t="shared" si="1"/>
        <v>-59643.944000000003</v>
      </c>
      <c r="N61" s="22">
        <f t="shared" si="2"/>
        <v>-8.3240000000000123</v>
      </c>
      <c r="O61" s="38">
        <f t="shared" si="3"/>
        <v>15778.734000000004</v>
      </c>
      <c r="P61" s="45">
        <v>56.5</v>
      </c>
    </row>
    <row r="62" spans="1:16" ht="14.4" customHeight="1" x14ac:dyDescent="0.25">
      <c r="A62" s="25" t="s">
        <v>56</v>
      </c>
      <c r="C62" s="22">
        <v>106.4</v>
      </c>
      <c r="D62" s="38">
        <v>-101995.13</v>
      </c>
      <c r="E62" s="11">
        <v>0</v>
      </c>
      <c r="F62" s="11">
        <v>0</v>
      </c>
      <c r="G62" s="18">
        <f t="shared" si="4"/>
        <v>-101995.13</v>
      </c>
      <c r="H62" s="36"/>
      <c r="I62" s="41">
        <v>107.746</v>
      </c>
      <c r="J62" s="36">
        <v>-125690.336</v>
      </c>
      <c r="K62" s="36">
        <v>0</v>
      </c>
      <c r="L62" s="23">
        <f t="shared" si="1"/>
        <v>-125690.336</v>
      </c>
      <c r="N62" s="22">
        <f t="shared" si="2"/>
        <v>-1.3459999999999894</v>
      </c>
      <c r="O62" s="38">
        <f t="shared" si="3"/>
        <v>23695.205999999991</v>
      </c>
      <c r="P62" s="45">
        <v>9.56</v>
      </c>
    </row>
    <row r="63" spans="1:16" ht="14.4" customHeight="1" x14ac:dyDescent="0.25">
      <c r="A63" s="25" t="s">
        <v>57</v>
      </c>
      <c r="C63" s="22">
        <v>56.7</v>
      </c>
      <c r="D63" s="38">
        <v>267826</v>
      </c>
      <c r="E63" s="11">
        <v>0</v>
      </c>
      <c r="F63" s="11">
        <v>0</v>
      </c>
      <c r="G63" s="18">
        <f t="shared" si="4"/>
        <v>267826</v>
      </c>
      <c r="H63" s="36"/>
      <c r="I63" s="41">
        <v>58.290999999999997</v>
      </c>
      <c r="J63" s="36">
        <v>246549.94099999999</v>
      </c>
      <c r="K63" s="36">
        <v>0</v>
      </c>
      <c r="L63" s="23">
        <f t="shared" si="1"/>
        <v>246549.94099999999</v>
      </c>
      <c r="N63" s="22">
        <f t="shared" si="2"/>
        <v>-1.590999999999994</v>
      </c>
      <c r="O63" s="38">
        <f t="shared" si="3"/>
        <v>21276.059000000008</v>
      </c>
      <c r="P63" s="45">
        <v>29.2</v>
      </c>
    </row>
    <row r="64" spans="1:16" ht="14.4" customHeight="1" x14ac:dyDescent="0.25">
      <c r="A64" s="25" t="s">
        <v>58</v>
      </c>
      <c r="C64" s="22">
        <v>97</v>
      </c>
      <c r="D64" s="38">
        <v>5915.12</v>
      </c>
      <c r="E64" s="11">
        <v>0</v>
      </c>
      <c r="F64" s="11">
        <v>0</v>
      </c>
      <c r="G64" s="18">
        <f t="shared" si="4"/>
        <v>5915.12</v>
      </c>
      <c r="H64" s="36"/>
      <c r="I64" s="41">
        <v>92.599000000000004</v>
      </c>
      <c r="J64" s="36">
        <v>36843.767999999996</v>
      </c>
      <c r="K64" s="36">
        <v>0</v>
      </c>
      <c r="L64" s="23">
        <f t="shared" si="1"/>
        <v>36843.767999999996</v>
      </c>
      <c r="N64" s="22">
        <f t="shared" si="2"/>
        <v>4.4009999999999962</v>
      </c>
      <c r="O64" s="38">
        <f t="shared" si="3"/>
        <v>-30928.647999999997</v>
      </c>
      <c r="P64" s="45">
        <v>-13.18</v>
      </c>
    </row>
    <row r="65" spans="1:16" ht="14.4" customHeight="1" x14ac:dyDescent="0.25">
      <c r="A65" s="25" t="s">
        <v>59</v>
      </c>
      <c r="C65" s="22">
        <v>42.4</v>
      </c>
      <c r="D65" s="38">
        <v>445475.14</v>
      </c>
      <c r="E65" s="11">
        <v>0</v>
      </c>
      <c r="F65" s="11">
        <v>24965.899000000001</v>
      </c>
      <c r="G65" s="18">
        <f t="shared" si="4"/>
        <v>445475.14</v>
      </c>
      <c r="H65" s="36"/>
      <c r="I65" s="41">
        <v>44.752000000000002</v>
      </c>
      <c r="J65" s="36">
        <v>388712.96399999998</v>
      </c>
      <c r="K65" s="36">
        <v>24965.899000000001</v>
      </c>
      <c r="L65" s="23">
        <f t="shared" si="1"/>
        <v>413678.86299999995</v>
      </c>
      <c r="N65" s="22">
        <f t="shared" si="2"/>
        <v>-2.3520000000000039</v>
      </c>
      <c r="O65" s="38">
        <f t="shared" si="3"/>
        <v>31796.27700000006</v>
      </c>
      <c r="P65" s="45">
        <v>4.0235665999999997</v>
      </c>
    </row>
    <row r="66" spans="1:16" ht="14.4" customHeight="1" x14ac:dyDescent="0.25">
      <c r="A66" s="25" t="s">
        <v>60</v>
      </c>
      <c r="C66" s="22">
        <v>40.200000000000003</v>
      </c>
      <c r="D66" s="38">
        <v>77147.350000000006</v>
      </c>
      <c r="E66" s="11">
        <v>64584.36</v>
      </c>
      <c r="F66" s="11">
        <v>0</v>
      </c>
      <c r="G66" s="18">
        <f t="shared" si="4"/>
        <v>141731.71000000002</v>
      </c>
      <c r="H66" s="36"/>
      <c r="I66" s="41">
        <v>33.984000000000002</v>
      </c>
      <c r="J66" s="36">
        <v>96202.688999999998</v>
      </c>
      <c r="K66" s="36">
        <v>61519.071000000004</v>
      </c>
      <c r="L66" s="23">
        <f t="shared" si="1"/>
        <v>157721.76</v>
      </c>
      <c r="N66" s="22">
        <f t="shared" si="2"/>
        <v>6.2160000000000011</v>
      </c>
      <c r="O66" s="38">
        <f t="shared" si="3"/>
        <v>-15990.049999999988</v>
      </c>
      <c r="P66" s="45">
        <v>-197.17140000000001</v>
      </c>
    </row>
    <row r="67" spans="1:16" ht="14.4" customHeight="1" x14ac:dyDescent="0.25">
      <c r="A67" s="25" t="s">
        <v>61</v>
      </c>
      <c r="C67" s="22">
        <v>149.5</v>
      </c>
      <c r="D67" s="38">
        <v>-121811.94</v>
      </c>
      <c r="E67" s="11">
        <v>101606.69</v>
      </c>
      <c r="F67" s="11">
        <v>0</v>
      </c>
      <c r="G67" s="18">
        <f t="shared" si="4"/>
        <v>-20205.25</v>
      </c>
      <c r="H67" s="36"/>
      <c r="I67" s="41">
        <v>148.102</v>
      </c>
      <c r="J67" s="36">
        <v>-126484.353</v>
      </c>
      <c r="K67" s="36">
        <v>114622.433</v>
      </c>
      <c r="L67" s="23">
        <f t="shared" si="1"/>
        <v>-11861.919999999998</v>
      </c>
      <c r="N67" s="22">
        <f t="shared" si="2"/>
        <v>1.3979999999999961</v>
      </c>
      <c r="O67" s="38">
        <f t="shared" si="3"/>
        <v>-8343.3300000000017</v>
      </c>
      <c r="P67" s="45">
        <v>-22.984137</v>
      </c>
    </row>
    <row r="68" spans="1:16" ht="14.4" customHeight="1" x14ac:dyDescent="0.25">
      <c r="A68" s="25" t="s">
        <v>62</v>
      </c>
      <c r="C68" s="22">
        <v>82.9</v>
      </c>
      <c r="D68" s="38">
        <v>128484.16</v>
      </c>
      <c r="E68" s="11">
        <v>17230.09</v>
      </c>
      <c r="F68" s="11">
        <v>0</v>
      </c>
      <c r="G68" s="18">
        <f t="shared" si="4"/>
        <v>145714.25</v>
      </c>
      <c r="H68" s="36"/>
      <c r="I68" s="41">
        <v>88.244</v>
      </c>
      <c r="J68" s="36">
        <v>61861.79</v>
      </c>
      <c r="K68" s="36">
        <v>0</v>
      </c>
      <c r="L68" s="23">
        <f t="shared" si="1"/>
        <v>61861.79</v>
      </c>
      <c r="N68" s="22">
        <f t="shared" si="2"/>
        <v>-5.3439999999999941</v>
      </c>
      <c r="O68" s="38">
        <f t="shared" si="3"/>
        <v>83852.459999999992</v>
      </c>
      <c r="P68" s="45">
        <v>55.842851699999997</v>
      </c>
    </row>
    <row r="69" spans="1:16" ht="14.4" customHeight="1" x14ac:dyDescent="0.25">
      <c r="A69" s="25" t="s">
        <v>63</v>
      </c>
      <c r="C69" s="22">
        <v>54.1</v>
      </c>
      <c r="D69" s="38">
        <v>55904.49</v>
      </c>
      <c r="E69" s="11">
        <v>90769.55</v>
      </c>
      <c r="F69" s="11">
        <v>40143.362999999998</v>
      </c>
      <c r="G69" s="18">
        <f t="shared" si="4"/>
        <v>146674.04</v>
      </c>
      <c r="H69" s="36"/>
      <c r="I69" s="41">
        <v>61.372999999999998</v>
      </c>
      <c r="J69" s="36">
        <v>39803.785000000003</v>
      </c>
      <c r="K69" s="36">
        <v>102655.352</v>
      </c>
      <c r="L69" s="23">
        <f t="shared" si="1"/>
        <v>142459.13699999999</v>
      </c>
      <c r="N69" s="22">
        <f t="shared" si="2"/>
        <v>-7.2729999999999961</v>
      </c>
      <c r="O69" s="38">
        <f t="shared" si="3"/>
        <v>4214.9030000000203</v>
      </c>
      <c r="P69" s="45">
        <v>8.6026699999999998</v>
      </c>
    </row>
    <row r="70" spans="1:16" ht="14.4" customHeight="1" x14ac:dyDescent="0.25">
      <c r="A70" s="25" t="s">
        <v>64</v>
      </c>
      <c r="C70" s="22">
        <v>39.700000000000003</v>
      </c>
      <c r="D70" s="38">
        <v>161331.38</v>
      </c>
      <c r="E70" s="11">
        <v>243730.23</v>
      </c>
      <c r="F70" s="11">
        <v>104577.99</v>
      </c>
      <c r="G70" s="18">
        <f t="shared" si="4"/>
        <v>405061.61</v>
      </c>
      <c r="H70" s="36"/>
      <c r="I70" s="41">
        <v>45.219000000000001</v>
      </c>
      <c r="J70" s="36">
        <v>136476.72</v>
      </c>
      <c r="K70" s="36">
        <v>227450.39499999999</v>
      </c>
      <c r="L70" s="23">
        <f t="shared" si="1"/>
        <v>363927.11499999999</v>
      </c>
      <c r="N70" s="22">
        <f t="shared" si="2"/>
        <v>-5.5189999999999984</v>
      </c>
      <c r="O70" s="38">
        <f t="shared" si="3"/>
        <v>41134.494999999995</v>
      </c>
      <c r="P70" s="45">
        <v>259.31646999999998</v>
      </c>
    </row>
    <row r="71" spans="1:16" ht="14.4" customHeight="1" x14ac:dyDescent="0.25">
      <c r="A71" s="25" t="s">
        <v>112</v>
      </c>
      <c r="C71" s="22">
        <v>69.099999999999994</v>
      </c>
      <c r="D71" s="38">
        <v>407375.14</v>
      </c>
      <c r="E71" s="11">
        <v>1037963.58</v>
      </c>
      <c r="F71" s="11">
        <v>0</v>
      </c>
      <c r="G71" s="18">
        <f t="shared" ref="G71:G102" si="5">+D71+E71</f>
        <v>1445338.72</v>
      </c>
      <c r="H71" s="36"/>
      <c r="I71" s="41">
        <v>70.933000000000007</v>
      </c>
      <c r="J71" s="36">
        <v>365826.609</v>
      </c>
      <c r="K71" s="36">
        <v>906737.38199999998</v>
      </c>
      <c r="L71" s="23">
        <f t="shared" si="1"/>
        <v>1272563.9909999999</v>
      </c>
      <c r="N71" s="22">
        <f t="shared" si="2"/>
        <v>-1.8330000000000126</v>
      </c>
      <c r="O71" s="38">
        <f t="shared" si="3"/>
        <v>172774.72900000005</v>
      </c>
      <c r="P71" s="45">
        <v>133.285293</v>
      </c>
    </row>
    <row r="72" spans="1:16" ht="14.4" customHeight="1" x14ac:dyDescent="0.25">
      <c r="A72" s="25" t="s">
        <v>65</v>
      </c>
      <c r="C72" s="22">
        <v>163</v>
      </c>
      <c r="D72" s="38">
        <v>-865703.7</v>
      </c>
      <c r="E72" s="11">
        <v>0</v>
      </c>
      <c r="F72" s="11">
        <v>0</v>
      </c>
      <c r="G72" s="18">
        <f t="shared" si="5"/>
        <v>-865703.7</v>
      </c>
      <c r="H72" s="36"/>
      <c r="I72" s="41">
        <v>159.48400000000001</v>
      </c>
      <c r="J72" s="36">
        <v>-874816.86499999999</v>
      </c>
      <c r="K72" s="36">
        <v>0</v>
      </c>
      <c r="L72" s="23">
        <f t="shared" si="1"/>
        <v>-874816.86499999999</v>
      </c>
      <c r="N72" s="22">
        <f t="shared" si="2"/>
        <v>3.5159999999999911</v>
      </c>
      <c r="O72" s="38">
        <f t="shared" si="3"/>
        <v>9113.1650000000373</v>
      </c>
      <c r="P72" s="45">
        <v>-6.56</v>
      </c>
    </row>
    <row r="73" spans="1:16" ht="14.4" customHeight="1" x14ac:dyDescent="0.25">
      <c r="A73" s="25" t="s">
        <v>66</v>
      </c>
      <c r="C73" s="22">
        <v>72.7</v>
      </c>
      <c r="D73" s="38">
        <v>749590.4</v>
      </c>
      <c r="E73" s="11">
        <v>574675.43999999994</v>
      </c>
      <c r="F73" s="11">
        <v>18029.102999999999</v>
      </c>
      <c r="G73" s="18">
        <f t="shared" si="5"/>
        <v>1324265.8399999999</v>
      </c>
      <c r="H73" s="36"/>
      <c r="I73" s="41">
        <v>74.063000000000002</v>
      </c>
      <c r="J73" s="36">
        <v>696370.95499999996</v>
      </c>
      <c r="K73" s="36">
        <v>316261.53600000002</v>
      </c>
      <c r="L73" s="23">
        <f t="shared" ref="L73:L119" si="6">+J73+K73</f>
        <v>1012632.4909999999</v>
      </c>
      <c r="N73" s="22">
        <f t="shared" ref="N73:N119" si="7">C73-I73</f>
        <v>-1.3629999999999995</v>
      </c>
      <c r="O73" s="38">
        <f t="shared" si="3"/>
        <v>311633.34899999993</v>
      </c>
      <c r="P73" s="45">
        <v>91.015848099999999</v>
      </c>
    </row>
    <row r="74" spans="1:16" ht="14.4" customHeight="1" x14ac:dyDescent="0.25">
      <c r="A74" s="25" t="s">
        <v>67</v>
      </c>
      <c r="C74" s="22">
        <v>55.5</v>
      </c>
      <c r="D74" s="38">
        <v>767468.8</v>
      </c>
      <c r="E74" s="11">
        <v>387030.02</v>
      </c>
      <c r="F74" s="11">
        <v>323670.85200000001</v>
      </c>
      <c r="G74" s="18">
        <f t="shared" si="5"/>
        <v>1154498.82</v>
      </c>
      <c r="H74" s="36"/>
      <c r="I74" s="41">
        <v>55.878</v>
      </c>
      <c r="J74" s="36">
        <v>762764.65</v>
      </c>
      <c r="K74" s="36">
        <v>323670.85200000001</v>
      </c>
      <c r="L74" s="23">
        <f t="shared" si="6"/>
        <v>1086435.5020000001</v>
      </c>
      <c r="N74" s="22">
        <f t="shared" si="7"/>
        <v>-0.37800000000000011</v>
      </c>
      <c r="O74" s="38">
        <f t="shared" ref="O74:O119" si="8">G74-L74</f>
        <v>68063.31799999997</v>
      </c>
      <c r="P74" s="45">
        <v>44.998165999999998</v>
      </c>
    </row>
    <row r="75" spans="1:16" ht="14.4" customHeight="1" x14ac:dyDescent="0.25">
      <c r="A75" s="25" t="s">
        <v>68</v>
      </c>
      <c r="C75" s="22">
        <v>248.6</v>
      </c>
      <c r="D75" s="38">
        <v>-54261.83</v>
      </c>
      <c r="E75" s="11">
        <v>0</v>
      </c>
      <c r="F75" s="11">
        <v>0</v>
      </c>
      <c r="G75" s="18">
        <f t="shared" si="5"/>
        <v>-54261.83</v>
      </c>
      <c r="H75" s="36"/>
      <c r="I75" s="41">
        <v>223.166</v>
      </c>
      <c r="J75" s="36">
        <v>-44677.095999999998</v>
      </c>
      <c r="K75" s="36">
        <v>0</v>
      </c>
      <c r="L75" s="23">
        <f t="shared" si="6"/>
        <v>-44677.095999999998</v>
      </c>
      <c r="N75" s="22">
        <f t="shared" si="7"/>
        <v>25.433999999999997</v>
      </c>
      <c r="O75" s="38">
        <f t="shared" si="8"/>
        <v>-9584.734000000004</v>
      </c>
      <c r="P75" s="45">
        <v>-168.15</v>
      </c>
    </row>
    <row r="76" spans="1:16" ht="14.4" customHeight="1" x14ac:dyDescent="0.25">
      <c r="A76" s="25" t="s">
        <v>69</v>
      </c>
      <c r="C76" s="22">
        <v>83.5</v>
      </c>
      <c r="D76" s="38">
        <v>15139.87</v>
      </c>
      <c r="E76" s="11">
        <v>108904.06</v>
      </c>
      <c r="F76" s="11">
        <v>0</v>
      </c>
      <c r="G76" s="18">
        <f t="shared" si="5"/>
        <v>124043.93</v>
      </c>
      <c r="H76" s="36"/>
      <c r="I76" s="41">
        <v>89.069000000000003</v>
      </c>
      <c r="J76" s="36">
        <v>6429.8710000000001</v>
      </c>
      <c r="K76" s="36">
        <v>101089.08500000001</v>
      </c>
      <c r="L76" s="23">
        <f t="shared" si="6"/>
        <v>107518.95600000001</v>
      </c>
      <c r="N76" s="22">
        <f t="shared" si="7"/>
        <v>-5.5690000000000026</v>
      </c>
      <c r="O76" s="38">
        <f t="shared" si="8"/>
        <v>16524.973999999987</v>
      </c>
      <c r="P76" s="45">
        <v>17.189806000000001</v>
      </c>
    </row>
    <row r="77" spans="1:16" ht="14.4" customHeight="1" x14ac:dyDescent="0.25">
      <c r="A77" s="25" t="s">
        <v>70</v>
      </c>
      <c r="C77" s="22">
        <v>75.5</v>
      </c>
      <c r="D77" s="38">
        <v>52338.17</v>
      </c>
      <c r="E77" s="11">
        <v>0</v>
      </c>
      <c r="F77" s="11">
        <v>0</v>
      </c>
      <c r="G77" s="18">
        <f t="shared" si="5"/>
        <v>52338.17</v>
      </c>
      <c r="H77" s="36"/>
      <c r="I77" s="41">
        <v>93.313999999999993</v>
      </c>
      <c r="J77" s="36">
        <v>3971.453</v>
      </c>
      <c r="K77" s="36">
        <v>0</v>
      </c>
      <c r="L77" s="23">
        <f t="shared" si="6"/>
        <v>3971.453</v>
      </c>
      <c r="N77" s="22">
        <f t="shared" si="7"/>
        <v>-17.813999999999993</v>
      </c>
      <c r="O77" s="38">
        <f t="shared" si="8"/>
        <v>48366.716999999997</v>
      </c>
      <c r="P77" s="45">
        <v>156.53</v>
      </c>
    </row>
    <row r="78" spans="1:16" ht="14.4" customHeight="1" x14ac:dyDescent="0.25">
      <c r="A78" s="25" t="s">
        <v>71</v>
      </c>
      <c r="C78" s="22">
        <v>59.1</v>
      </c>
      <c r="D78" s="38">
        <v>1168384.19</v>
      </c>
      <c r="E78" s="11">
        <v>0</v>
      </c>
      <c r="F78" s="11">
        <v>0</v>
      </c>
      <c r="G78" s="18">
        <f t="shared" si="5"/>
        <v>1168384.19</v>
      </c>
      <c r="H78" s="36"/>
      <c r="I78" s="41">
        <v>60.703000000000003</v>
      </c>
      <c r="J78" s="36">
        <v>1123606.3189999999</v>
      </c>
      <c r="K78" s="36">
        <v>0</v>
      </c>
      <c r="L78" s="23">
        <f t="shared" si="6"/>
        <v>1123606.3189999999</v>
      </c>
      <c r="N78" s="22">
        <f t="shared" si="7"/>
        <v>-1.6030000000000015</v>
      </c>
      <c r="O78" s="38">
        <f t="shared" si="8"/>
        <v>44777.871000000043</v>
      </c>
      <c r="P78" s="45">
        <v>27.56</v>
      </c>
    </row>
    <row r="79" spans="1:16" ht="14.4" customHeight="1" x14ac:dyDescent="0.25">
      <c r="A79" s="25" t="s">
        <v>72</v>
      </c>
      <c r="C79" s="22">
        <v>78.8</v>
      </c>
      <c r="D79" s="38">
        <v>114864.86</v>
      </c>
      <c r="E79" s="11">
        <v>1236407.3500000001</v>
      </c>
      <c r="F79" s="11">
        <v>217279.823</v>
      </c>
      <c r="G79" s="18">
        <f t="shared" si="5"/>
        <v>1351272.2100000002</v>
      </c>
      <c r="H79" s="36"/>
      <c r="I79" s="41">
        <v>83.528000000000006</v>
      </c>
      <c r="J79" s="36">
        <v>72119.816999999995</v>
      </c>
      <c r="K79" s="36">
        <v>1172353.7309999999</v>
      </c>
      <c r="L79" s="23">
        <f t="shared" si="6"/>
        <v>1244473.548</v>
      </c>
      <c r="N79" s="22">
        <f t="shared" si="7"/>
        <v>-4.7280000000000086</v>
      </c>
      <c r="O79" s="38">
        <f t="shared" si="8"/>
        <v>106798.66200000024</v>
      </c>
      <c r="P79" s="45">
        <v>144.82515000000001</v>
      </c>
    </row>
    <row r="80" spans="1:16" ht="14.4" customHeight="1" x14ac:dyDescent="0.25">
      <c r="A80" s="25" t="s">
        <v>73</v>
      </c>
      <c r="C80" s="22">
        <v>70.5</v>
      </c>
      <c r="D80" s="38">
        <v>176275.49</v>
      </c>
      <c r="E80" s="11">
        <v>0</v>
      </c>
      <c r="F80" s="11">
        <v>0</v>
      </c>
      <c r="G80" s="18">
        <f t="shared" si="5"/>
        <v>176275.49</v>
      </c>
      <c r="H80" s="36"/>
      <c r="I80" s="41">
        <v>72.015000000000001</v>
      </c>
      <c r="J80" s="36">
        <v>162590.114</v>
      </c>
      <c r="K80" s="36">
        <v>0</v>
      </c>
      <c r="L80" s="23">
        <f t="shared" si="6"/>
        <v>162590.114</v>
      </c>
      <c r="N80" s="22">
        <f t="shared" si="7"/>
        <v>-1.5150000000000006</v>
      </c>
      <c r="O80" s="38">
        <f t="shared" si="8"/>
        <v>13685.375999999989</v>
      </c>
      <c r="P80" s="45">
        <v>21.34</v>
      </c>
    </row>
    <row r="81" spans="1:16" ht="14.4" customHeight="1" x14ac:dyDescent="0.25">
      <c r="A81" s="25" t="s">
        <v>74</v>
      </c>
      <c r="C81" s="22">
        <v>119.2</v>
      </c>
      <c r="D81" s="38">
        <v>-351707.3</v>
      </c>
      <c r="E81" s="11">
        <v>0</v>
      </c>
      <c r="F81" s="11">
        <v>0</v>
      </c>
      <c r="G81" s="18">
        <f t="shared" si="5"/>
        <v>-351707.3</v>
      </c>
      <c r="H81" s="36"/>
      <c r="I81" s="41">
        <v>118.952</v>
      </c>
      <c r="J81" s="36">
        <v>-363578.38799999998</v>
      </c>
      <c r="K81" s="36">
        <v>0</v>
      </c>
      <c r="L81" s="23">
        <f t="shared" si="6"/>
        <v>-363578.38799999998</v>
      </c>
      <c r="N81" s="22">
        <f t="shared" si="7"/>
        <v>0.24800000000000466</v>
      </c>
      <c r="O81" s="38">
        <f t="shared" si="8"/>
        <v>11871.087999999989</v>
      </c>
      <c r="P81" s="45">
        <v>2.64</v>
      </c>
    </row>
    <row r="82" spans="1:16" ht="14.4" customHeight="1" x14ac:dyDescent="0.25">
      <c r="A82" s="25" t="s">
        <v>75</v>
      </c>
      <c r="C82" s="22">
        <v>125.7</v>
      </c>
      <c r="D82" s="38">
        <v>-140661.82999999999</v>
      </c>
      <c r="E82" s="11">
        <v>0</v>
      </c>
      <c r="F82" s="11">
        <v>0</v>
      </c>
      <c r="G82" s="18">
        <f t="shared" si="5"/>
        <v>-140661.82999999999</v>
      </c>
      <c r="H82" s="36"/>
      <c r="I82" s="41">
        <v>119.86799999999999</v>
      </c>
      <c r="J82" s="36">
        <v>-122842.281</v>
      </c>
      <c r="K82" s="36">
        <v>0</v>
      </c>
      <c r="L82" s="23">
        <f t="shared" si="6"/>
        <v>-122842.281</v>
      </c>
      <c r="N82" s="22">
        <f t="shared" si="7"/>
        <v>5.8320000000000078</v>
      </c>
      <c r="O82" s="38">
        <f t="shared" si="8"/>
        <v>-17819.548999999985</v>
      </c>
      <c r="P82" s="45">
        <v>-29.59</v>
      </c>
    </row>
    <row r="83" spans="1:16" ht="14.4" customHeight="1" x14ac:dyDescent="0.25">
      <c r="A83" s="25" t="s">
        <v>76</v>
      </c>
      <c r="C83" s="22">
        <v>79.400000000000006</v>
      </c>
      <c r="D83" s="38">
        <v>92733.16</v>
      </c>
      <c r="E83" s="11">
        <v>0</v>
      </c>
      <c r="F83" s="11">
        <v>0</v>
      </c>
      <c r="G83" s="18">
        <f t="shared" si="5"/>
        <v>92733.16</v>
      </c>
      <c r="H83" s="36"/>
      <c r="I83" s="41">
        <v>85.117999999999995</v>
      </c>
      <c r="J83" s="36">
        <v>48362.137000000002</v>
      </c>
      <c r="K83" s="36">
        <v>0</v>
      </c>
      <c r="L83" s="23">
        <f t="shared" si="6"/>
        <v>48362.137000000002</v>
      </c>
      <c r="N83" s="22">
        <f t="shared" si="7"/>
        <v>-5.7179999999999893</v>
      </c>
      <c r="O83" s="38">
        <f t="shared" si="8"/>
        <v>44371.023000000001</v>
      </c>
      <c r="P83" s="45">
        <v>55.86</v>
      </c>
    </row>
    <row r="84" spans="1:16" ht="14.4" customHeight="1" x14ac:dyDescent="0.25">
      <c r="A84" s="25" t="s">
        <v>77</v>
      </c>
      <c r="C84" s="22">
        <v>148.1</v>
      </c>
      <c r="D84" s="38">
        <v>-199702.43</v>
      </c>
      <c r="E84" s="11">
        <v>13004.92</v>
      </c>
      <c r="F84" s="11">
        <v>0</v>
      </c>
      <c r="G84" s="18">
        <f t="shared" si="5"/>
        <v>-186697.50999999998</v>
      </c>
      <c r="H84" s="36"/>
      <c r="I84" s="41">
        <v>140.553</v>
      </c>
      <c r="J84" s="36">
        <v>-178051.606</v>
      </c>
      <c r="K84" s="36">
        <v>15148.083000000001</v>
      </c>
      <c r="L84" s="23">
        <f t="shared" si="6"/>
        <v>-162903.52299999999</v>
      </c>
      <c r="N84" s="22">
        <f t="shared" si="7"/>
        <v>7.546999999999997</v>
      </c>
      <c r="O84" s="38">
        <f t="shared" si="8"/>
        <v>-23793.986999999994</v>
      </c>
      <c r="P84" s="45">
        <v>-37.037724400000002</v>
      </c>
    </row>
    <row r="85" spans="1:16" ht="14.4" customHeight="1" x14ac:dyDescent="0.25">
      <c r="A85" s="25" t="s">
        <v>78</v>
      </c>
      <c r="C85" s="22">
        <v>94.2</v>
      </c>
      <c r="D85" s="38">
        <v>7959.95</v>
      </c>
      <c r="E85" s="11">
        <v>0</v>
      </c>
      <c r="F85" s="11">
        <v>0</v>
      </c>
      <c r="G85" s="18">
        <f t="shared" si="5"/>
        <v>7959.95</v>
      </c>
      <c r="H85" s="36"/>
      <c r="I85" s="41">
        <v>75.831999999999994</v>
      </c>
      <c r="J85" s="36">
        <v>138692.75099999999</v>
      </c>
      <c r="K85" s="36">
        <v>0</v>
      </c>
      <c r="L85" s="23">
        <f t="shared" si="6"/>
        <v>138692.75099999999</v>
      </c>
      <c r="N85" s="22">
        <f t="shared" si="7"/>
        <v>18.368000000000009</v>
      </c>
      <c r="O85" s="38">
        <f t="shared" si="8"/>
        <v>-130732.80099999999</v>
      </c>
      <c r="P85" s="45">
        <v>-158.32</v>
      </c>
    </row>
    <row r="86" spans="1:16" ht="14.4" customHeight="1" x14ac:dyDescent="0.25">
      <c r="A86" s="25" t="s">
        <v>79</v>
      </c>
      <c r="C86" s="22">
        <v>52.4</v>
      </c>
      <c r="D86" s="38">
        <v>1686745.62</v>
      </c>
      <c r="E86" s="11">
        <v>543606.62</v>
      </c>
      <c r="F86" s="11">
        <v>398678.6</v>
      </c>
      <c r="G86" s="18">
        <f t="shared" si="5"/>
        <v>2230352.2400000002</v>
      </c>
      <c r="H86" s="36"/>
      <c r="I86" s="41">
        <v>55.55</v>
      </c>
      <c r="J86" s="36">
        <v>1474518.135</v>
      </c>
      <c r="K86" s="36">
        <v>525529.755</v>
      </c>
      <c r="L86" s="23">
        <f t="shared" si="6"/>
        <v>2000047.8900000001</v>
      </c>
      <c r="N86" s="22">
        <f t="shared" si="7"/>
        <v>-3.1499999999999986</v>
      </c>
      <c r="O86" s="38">
        <f t="shared" si="8"/>
        <v>230304.35000000009</v>
      </c>
      <c r="P86" s="45">
        <v>74.711354999999998</v>
      </c>
    </row>
    <row r="87" spans="1:16" ht="14.4" customHeight="1" x14ac:dyDescent="0.25">
      <c r="A87" s="25" t="s">
        <v>80</v>
      </c>
      <c r="C87" s="22">
        <v>72.900000000000006</v>
      </c>
      <c r="D87" s="38">
        <v>121019.81</v>
      </c>
      <c r="E87" s="11">
        <v>0</v>
      </c>
      <c r="F87" s="11">
        <v>0</v>
      </c>
      <c r="G87" s="18">
        <f t="shared" si="5"/>
        <v>121019.81</v>
      </c>
      <c r="H87" s="36"/>
      <c r="I87" s="41">
        <v>68.691999999999993</v>
      </c>
      <c r="J87" s="36">
        <v>175319.41</v>
      </c>
      <c r="K87" s="36">
        <v>0</v>
      </c>
      <c r="L87" s="23">
        <f t="shared" si="6"/>
        <v>175319.41</v>
      </c>
      <c r="N87" s="22">
        <f t="shared" si="7"/>
        <v>4.2080000000000126</v>
      </c>
      <c r="O87" s="38">
        <f t="shared" si="8"/>
        <v>-54299.600000000006</v>
      </c>
      <c r="P87" s="45">
        <v>-73.760000000000005</v>
      </c>
    </row>
    <row r="88" spans="1:16" ht="14.4" customHeight="1" x14ac:dyDescent="0.25">
      <c r="A88" s="25" t="s">
        <v>81</v>
      </c>
      <c r="C88" s="22">
        <v>60</v>
      </c>
      <c r="D88" s="38">
        <v>129755.46</v>
      </c>
      <c r="E88" s="11">
        <v>0</v>
      </c>
      <c r="F88" s="11">
        <v>0</v>
      </c>
      <c r="G88" s="18">
        <f t="shared" si="5"/>
        <v>129755.46</v>
      </c>
      <c r="H88" s="36"/>
      <c r="I88" s="41">
        <v>60.011000000000003</v>
      </c>
      <c r="J88" s="36">
        <v>130463.79700000001</v>
      </c>
      <c r="K88" s="36">
        <v>0</v>
      </c>
      <c r="L88" s="23">
        <f t="shared" si="6"/>
        <v>130463.79700000001</v>
      </c>
      <c r="N88" s="22">
        <f t="shared" si="7"/>
        <v>-1.1000000000002785E-2</v>
      </c>
      <c r="O88" s="38">
        <f t="shared" si="8"/>
        <v>-708.33699999999953</v>
      </c>
      <c r="P88" s="45">
        <v>-7.59</v>
      </c>
    </row>
    <row r="89" spans="1:16" ht="14.4" customHeight="1" x14ac:dyDescent="0.25">
      <c r="A89" s="25" t="s">
        <v>82</v>
      </c>
      <c r="C89" s="22">
        <v>114.1</v>
      </c>
      <c r="D89" s="38">
        <v>-406146.51</v>
      </c>
      <c r="E89" s="11">
        <v>1890895.12</v>
      </c>
      <c r="F89" s="11">
        <v>47922.646000000001</v>
      </c>
      <c r="G89" s="18">
        <f t="shared" si="5"/>
        <v>1484748.61</v>
      </c>
      <c r="H89" s="36"/>
      <c r="I89" s="41">
        <v>109.242</v>
      </c>
      <c r="J89" s="36">
        <v>-285651.12599999999</v>
      </c>
      <c r="K89" s="36">
        <v>1851150.9129999999</v>
      </c>
      <c r="L89" s="23">
        <f t="shared" si="6"/>
        <v>1565499.787</v>
      </c>
      <c r="N89" s="22">
        <f t="shared" si="7"/>
        <v>4.8579999999999899</v>
      </c>
      <c r="O89" s="38">
        <f t="shared" si="8"/>
        <v>-80751.176999999909</v>
      </c>
      <c r="P89" s="45">
        <v>-14.208914999999999</v>
      </c>
    </row>
    <row r="90" spans="1:16" ht="14.4" customHeight="1" x14ac:dyDescent="0.25">
      <c r="A90" s="25" t="s">
        <v>83</v>
      </c>
      <c r="C90" s="22">
        <v>65.599999999999994</v>
      </c>
      <c r="D90" s="38">
        <v>461577.43</v>
      </c>
      <c r="E90" s="11">
        <v>669063.61</v>
      </c>
      <c r="F90" s="11">
        <v>287645.47899999999</v>
      </c>
      <c r="G90" s="18">
        <f t="shared" si="5"/>
        <v>1130641.04</v>
      </c>
      <c r="H90" s="36"/>
      <c r="I90" s="41">
        <v>66.998000000000005</v>
      </c>
      <c r="J90" s="36">
        <v>429560.30300000001</v>
      </c>
      <c r="K90" s="36">
        <v>506405.04599999997</v>
      </c>
      <c r="L90" s="23">
        <f t="shared" si="6"/>
        <v>935965.34899999993</v>
      </c>
      <c r="N90" s="22">
        <f t="shared" si="7"/>
        <v>-1.3980000000000103</v>
      </c>
      <c r="O90" s="38">
        <f t="shared" si="8"/>
        <v>194675.69100000011</v>
      </c>
      <c r="P90" s="45">
        <v>134.15852799999999</v>
      </c>
    </row>
    <row r="91" spans="1:16" ht="14.4" customHeight="1" x14ac:dyDescent="0.25">
      <c r="A91" s="25" t="s">
        <v>84</v>
      </c>
      <c r="C91" s="22">
        <v>79.3</v>
      </c>
      <c r="D91" s="38">
        <v>111641.84</v>
      </c>
      <c r="E91" s="11">
        <v>0</v>
      </c>
      <c r="F91" s="11">
        <v>0</v>
      </c>
      <c r="G91" s="18">
        <f t="shared" si="5"/>
        <v>111641.84</v>
      </c>
      <c r="H91" s="36"/>
      <c r="I91" s="41">
        <v>90.24</v>
      </c>
      <c r="J91" s="36">
        <v>24506.352999999999</v>
      </c>
      <c r="K91" s="36">
        <v>0</v>
      </c>
      <c r="L91" s="23">
        <f t="shared" si="6"/>
        <v>24506.352999999999</v>
      </c>
      <c r="N91" s="22">
        <f t="shared" si="7"/>
        <v>-10.939999999999998</v>
      </c>
      <c r="O91" s="38">
        <f t="shared" si="8"/>
        <v>87135.486999999994</v>
      </c>
      <c r="P91" s="45">
        <v>93.44</v>
      </c>
    </row>
    <row r="92" spans="1:16" ht="14.4" customHeight="1" x14ac:dyDescent="0.25">
      <c r="A92" s="25" t="s">
        <v>85</v>
      </c>
      <c r="C92" s="22">
        <v>151.5</v>
      </c>
      <c r="D92" s="38">
        <v>-283361.23</v>
      </c>
      <c r="E92" s="11">
        <v>0</v>
      </c>
      <c r="F92" s="11">
        <v>0</v>
      </c>
      <c r="G92" s="18">
        <f t="shared" si="5"/>
        <v>-283361.23</v>
      </c>
      <c r="H92" s="36"/>
      <c r="I92" s="41">
        <v>142.09700000000001</v>
      </c>
      <c r="J92" s="36">
        <v>-246865.098</v>
      </c>
      <c r="K92" s="36">
        <v>0</v>
      </c>
      <c r="L92" s="23">
        <f t="shared" si="6"/>
        <v>-246865.098</v>
      </c>
      <c r="N92" s="22">
        <f t="shared" si="7"/>
        <v>9.4029999999999916</v>
      </c>
      <c r="O92" s="38">
        <f t="shared" si="8"/>
        <v>-36496.131999999983</v>
      </c>
      <c r="P92" s="45">
        <v>-44.92</v>
      </c>
    </row>
    <row r="93" spans="1:16" ht="14.4" customHeight="1" x14ac:dyDescent="0.25">
      <c r="A93" s="25" t="s">
        <v>86</v>
      </c>
      <c r="C93" s="22">
        <v>182.9</v>
      </c>
      <c r="D93" s="38">
        <v>-678385.01</v>
      </c>
      <c r="E93" s="11">
        <v>0</v>
      </c>
      <c r="F93" s="11">
        <v>0</v>
      </c>
      <c r="G93" s="18">
        <f t="shared" si="5"/>
        <v>-678385.01</v>
      </c>
      <c r="H93" s="36"/>
      <c r="I93" s="41">
        <v>170.506</v>
      </c>
      <c r="J93" s="36">
        <v>-612648.09</v>
      </c>
      <c r="K93" s="36">
        <v>0</v>
      </c>
      <c r="L93" s="23">
        <f t="shared" si="6"/>
        <v>-612648.09</v>
      </c>
      <c r="N93" s="22">
        <f t="shared" si="7"/>
        <v>12.394000000000005</v>
      </c>
      <c r="O93" s="38">
        <f t="shared" si="8"/>
        <v>-65736.920000000042</v>
      </c>
      <c r="P93" s="45">
        <v>-55.87</v>
      </c>
    </row>
    <row r="94" spans="1:16" ht="14.4" customHeight="1" x14ac:dyDescent="0.25">
      <c r="A94" s="25" t="s">
        <v>87</v>
      </c>
      <c r="C94" s="22">
        <v>138</v>
      </c>
      <c r="D94" s="38">
        <v>-80470.87</v>
      </c>
      <c r="E94" s="11">
        <v>0</v>
      </c>
      <c r="F94" s="11">
        <v>0</v>
      </c>
      <c r="G94" s="18">
        <f t="shared" si="5"/>
        <v>-80470.87</v>
      </c>
      <c r="H94" s="36"/>
      <c r="I94" s="41">
        <v>144.52500000000001</v>
      </c>
      <c r="J94" s="36">
        <v>-99115.508000000002</v>
      </c>
      <c r="K94" s="36">
        <v>0</v>
      </c>
      <c r="L94" s="23">
        <f t="shared" si="6"/>
        <v>-99115.508000000002</v>
      </c>
      <c r="N94" s="22">
        <f t="shared" si="7"/>
        <v>-6.5250000000000057</v>
      </c>
      <c r="O94" s="38">
        <f t="shared" si="8"/>
        <v>18644.638000000006</v>
      </c>
      <c r="P94" s="45">
        <v>48.31</v>
      </c>
    </row>
    <row r="95" spans="1:16" ht="14.4" customHeight="1" x14ac:dyDescent="0.25">
      <c r="A95" s="25" t="s">
        <v>88</v>
      </c>
      <c r="C95" s="22">
        <v>75.7</v>
      </c>
      <c r="D95" s="38">
        <v>73249.570000000007</v>
      </c>
      <c r="E95" s="11">
        <v>170836.36</v>
      </c>
      <c r="F95" s="11">
        <v>0</v>
      </c>
      <c r="G95" s="18">
        <f t="shared" si="5"/>
        <v>244085.93</v>
      </c>
      <c r="H95" s="36"/>
      <c r="I95" s="41">
        <v>78.841999999999999</v>
      </c>
      <c r="J95" s="36">
        <v>59015.078999999998</v>
      </c>
      <c r="K95" s="36">
        <v>146861.78099999999</v>
      </c>
      <c r="L95" s="23">
        <f t="shared" si="6"/>
        <v>205876.86</v>
      </c>
      <c r="N95" s="22">
        <f t="shared" si="7"/>
        <v>-3.1419999999999959</v>
      </c>
      <c r="O95" s="38">
        <f t="shared" si="8"/>
        <v>38209.070000000007</v>
      </c>
      <c r="P95" s="45">
        <v>107.798956</v>
      </c>
    </row>
    <row r="96" spans="1:16" ht="14.4" customHeight="1" x14ac:dyDescent="0.25">
      <c r="A96" s="25" t="s">
        <v>89</v>
      </c>
      <c r="C96" s="22">
        <v>245.2</v>
      </c>
      <c r="D96" s="38">
        <v>-5597908.25</v>
      </c>
      <c r="E96" s="11">
        <v>0</v>
      </c>
      <c r="F96" s="11">
        <v>0</v>
      </c>
      <c r="G96" s="18">
        <f t="shared" si="5"/>
        <v>-5597908.25</v>
      </c>
      <c r="H96" s="36"/>
      <c r="I96" s="41">
        <v>237.42099999999999</v>
      </c>
      <c r="J96" s="36">
        <v>-5532427.4539999999</v>
      </c>
      <c r="K96" s="36">
        <v>0</v>
      </c>
      <c r="L96" s="23">
        <f t="shared" si="6"/>
        <v>-5532427.4539999999</v>
      </c>
      <c r="N96" s="22">
        <f t="shared" si="7"/>
        <v>7.7789999999999964</v>
      </c>
      <c r="O96" s="38">
        <f t="shared" si="8"/>
        <v>-65480.796000000089</v>
      </c>
      <c r="P96" s="45">
        <v>-31.18</v>
      </c>
    </row>
    <row r="97" spans="1:16" ht="14.4" customHeight="1" x14ac:dyDescent="0.25">
      <c r="A97" s="25" t="s">
        <v>90</v>
      </c>
      <c r="C97" s="22">
        <v>56.7</v>
      </c>
      <c r="D97" s="38">
        <v>79510.83</v>
      </c>
      <c r="E97" s="11">
        <v>57917.49</v>
      </c>
      <c r="F97" s="11">
        <v>1345.8440000000001</v>
      </c>
      <c r="G97" s="18">
        <f t="shared" si="5"/>
        <v>137428.32</v>
      </c>
      <c r="H97" s="36"/>
      <c r="I97" s="41">
        <v>57.331000000000003</v>
      </c>
      <c r="J97" s="36">
        <v>80288.364000000001</v>
      </c>
      <c r="K97" s="36">
        <v>63720.173000000003</v>
      </c>
      <c r="L97" s="23">
        <f t="shared" si="6"/>
        <v>144008.53700000001</v>
      </c>
      <c r="N97" s="22">
        <f t="shared" si="7"/>
        <v>-0.63100000000000023</v>
      </c>
      <c r="O97" s="38">
        <f t="shared" si="8"/>
        <v>-6580.2170000000042</v>
      </c>
      <c r="P97" s="45">
        <v>-31.392674</v>
      </c>
    </row>
    <row r="98" spans="1:16" ht="14.4" customHeight="1" x14ac:dyDescent="0.25">
      <c r="A98" s="25" t="s">
        <v>91</v>
      </c>
      <c r="C98" s="22">
        <v>242</v>
      </c>
      <c r="D98" s="38">
        <v>-117703.28</v>
      </c>
      <c r="E98" s="11">
        <v>0</v>
      </c>
      <c r="F98" s="11">
        <v>0</v>
      </c>
      <c r="G98" s="18">
        <f t="shared" si="5"/>
        <v>-117703.28</v>
      </c>
      <c r="H98" s="36"/>
      <c r="I98" s="41">
        <v>225.12899999999999</v>
      </c>
      <c r="J98" s="36">
        <v>-106912.395</v>
      </c>
      <c r="K98" s="36">
        <v>0</v>
      </c>
      <c r="L98" s="23">
        <f t="shared" si="6"/>
        <v>-106912.395</v>
      </c>
      <c r="N98" s="22">
        <f t="shared" si="7"/>
        <v>16.871000000000009</v>
      </c>
      <c r="O98" s="38">
        <f t="shared" si="8"/>
        <v>-10790.884999999995</v>
      </c>
      <c r="P98" s="45">
        <v>-102.2</v>
      </c>
    </row>
    <row r="99" spans="1:16" ht="14.4" customHeight="1" x14ac:dyDescent="0.25">
      <c r="A99" s="25" t="s">
        <v>92</v>
      </c>
      <c r="C99" s="22">
        <v>100.7</v>
      </c>
      <c r="D99" s="38">
        <v>-5053.25</v>
      </c>
      <c r="E99" s="11">
        <v>0</v>
      </c>
      <c r="F99" s="11">
        <v>0</v>
      </c>
      <c r="G99" s="18">
        <f t="shared" si="5"/>
        <v>-5053.25</v>
      </c>
      <c r="H99" s="36"/>
      <c r="I99" s="41">
        <v>92.174000000000007</v>
      </c>
      <c r="J99" s="36">
        <v>22238.146000000001</v>
      </c>
      <c r="K99" s="36">
        <v>75117.391000000003</v>
      </c>
      <c r="L99" s="23">
        <f t="shared" si="6"/>
        <v>97355.537000000011</v>
      </c>
      <c r="N99" s="22">
        <f t="shared" si="7"/>
        <v>8.5259999999999962</v>
      </c>
      <c r="O99" s="38">
        <f t="shared" si="8"/>
        <v>-102408.78700000001</v>
      </c>
      <c r="P99" s="45">
        <v>-81.792025600000002</v>
      </c>
    </row>
    <row r="100" spans="1:16" ht="14.4" customHeight="1" x14ac:dyDescent="0.25">
      <c r="A100" s="25" t="s">
        <v>113</v>
      </c>
      <c r="C100" s="22">
        <v>93.2</v>
      </c>
      <c r="D100" s="38">
        <v>39813.99</v>
      </c>
      <c r="E100" s="11">
        <v>1439893.35</v>
      </c>
      <c r="F100" s="11">
        <v>0</v>
      </c>
      <c r="G100" s="18">
        <f t="shared" si="5"/>
        <v>1479707.34</v>
      </c>
      <c r="H100" s="36"/>
      <c r="I100" s="41">
        <v>95.813000000000002</v>
      </c>
      <c r="J100" s="36">
        <v>15426.342000000001</v>
      </c>
      <c r="K100" s="36">
        <v>1392115.4110000001</v>
      </c>
      <c r="L100" s="23">
        <f t="shared" si="6"/>
        <v>1407541.753</v>
      </c>
      <c r="N100" s="22">
        <f t="shared" si="7"/>
        <v>-2.6129999999999995</v>
      </c>
      <c r="O100" s="38">
        <f t="shared" si="8"/>
        <v>72165.587000000058</v>
      </c>
      <c r="P100" s="45">
        <v>28.038875000000001</v>
      </c>
    </row>
    <row r="101" spans="1:16" ht="14.4" customHeight="1" x14ac:dyDescent="0.25">
      <c r="A101" s="25" t="s">
        <v>93</v>
      </c>
      <c r="C101" s="22">
        <v>69.3</v>
      </c>
      <c r="D101" s="38">
        <v>325542.84999999998</v>
      </c>
      <c r="E101" s="11">
        <v>0</v>
      </c>
      <c r="F101" s="11">
        <v>0</v>
      </c>
      <c r="G101" s="18">
        <f t="shared" si="5"/>
        <v>325542.84999999998</v>
      </c>
      <c r="H101" s="36"/>
      <c r="I101" s="41">
        <v>67.067999999999998</v>
      </c>
      <c r="J101" s="36">
        <v>374751.50699999998</v>
      </c>
      <c r="K101" s="36">
        <v>0</v>
      </c>
      <c r="L101" s="23">
        <f t="shared" si="6"/>
        <v>374751.50699999998</v>
      </c>
      <c r="N101" s="22">
        <f t="shared" si="7"/>
        <v>2.2319999999999993</v>
      </c>
      <c r="O101" s="38">
        <f t="shared" si="8"/>
        <v>-49208.657000000007</v>
      </c>
      <c r="P101" s="45">
        <v>-46.24</v>
      </c>
    </row>
    <row r="102" spans="1:16" ht="14.4" customHeight="1" x14ac:dyDescent="0.25">
      <c r="A102" s="25" t="s">
        <v>94</v>
      </c>
      <c r="C102" s="22">
        <v>67.7</v>
      </c>
      <c r="D102" s="38">
        <v>884388.08</v>
      </c>
      <c r="E102" s="11">
        <v>0</v>
      </c>
      <c r="F102" s="11">
        <v>0</v>
      </c>
      <c r="G102" s="18">
        <f t="shared" si="5"/>
        <v>884388.08</v>
      </c>
      <c r="H102" s="36"/>
      <c r="I102" s="41">
        <v>73.591999999999999</v>
      </c>
      <c r="J102" s="36">
        <v>590589.92299999995</v>
      </c>
      <c r="K102" s="36">
        <v>0</v>
      </c>
      <c r="L102" s="23">
        <f t="shared" si="6"/>
        <v>590589.92299999995</v>
      </c>
      <c r="N102" s="22">
        <f t="shared" si="7"/>
        <v>-5.8919999999999959</v>
      </c>
      <c r="O102" s="38">
        <f t="shared" si="8"/>
        <v>293798.15700000001</v>
      </c>
      <c r="P102" s="45">
        <v>94.92</v>
      </c>
    </row>
    <row r="103" spans="1:16" ht="14.4" customHeight="1" x14ac:dyDescent="0.25">
      <c r="A103" s="25" t="s">
        <v>95</v>
      </c>
      <c r="C103" s="22">
        <v>72.7</v>
      </c>
      <c r="D103" s="38">
        <v>648732.67000000004</v>
      </c>
      <c r="E103" s="11">
        <v>0</v>
      </c>
      <c r="F103" s="11">
        <v>0</v>
      </c>
      <c r="G103" s="18">
        <f t="shared" ref="G103:G119" si="9">+D103+E103</f>
        <v>648732.67000000004</v>
      </c>
      <c r="H103" s="36"/>
      <c r="I103" s="41">
        <v>73.751999999999995</v>
      </c>
      <c r="J103" s="36">
        <v>602103.92000000004</v>
      </c>
      <c r="K103" s="36">
        <v>0</v>
      </c>
      <c r="L103" s="23">
        <f t="shared" si="6"/>
        <v>602103.92000000004</v>
      </c>
      <c r="N103" s="22">
        <f t="shared" si="7"/>
        <v>-1.0519999999999925</v>
      </c>
      <c r="O103" s="38">
        <f t="shared" si="8"/>
        <v>46628.75</v>
      </c>
      <c r="P103" s="45">
        <v>13.12</v>
      </c>
    </row>
    <row r="104" spans="1:16" ht="14.4" customHeight="1" x14ac:dyDescent="0.25">
      <c r="A104" s="25" t="s">
        <v>96</v>
      </c>
      <c r="C104" s="22">
        <v>75.7</v>
      </c>
      <c r="D104" s="38">
        <v>215903.38</v>
      </c>
      <c r="E104" s="11">
        <v>0</v>
      </c>
      <c r="F104" s="11">
        <v>0</v>
      </c>
      <c r="G104" s="18">
        <f t="shared" si="9"/>
        <v>215903.38</v>
      </c>
      <c r="H104" s="36"/>
      <c r="I104" s="41">
        <v>75.432000000000002</v>
      </c>
      <c r="J104" s="36">
        <v>226054.43</v>
      </c>
      <c r="K104" s="36">
        <v>0</v>
      </c>
      <c r="L104" s="23">
        <f t="shared" si="6"/>
        <v>226054.43</v>
      </c>
      <c r="N104" s="22">
        <f t="shared" si="7"/>
        <v>0.26800000000000068</v>
      </c>
      <c r="O104" s="38">
        <f t="shared" si="8"/>
        <v>-10151.049999999988</v>
      </c>
      <c r="P104" s="45">
        <v>-7.12</v>
      </c>
    </row>
    <row r="105" spans="1:16" ht="14.4" customHeight="1" x14ac:dyDescent="0.25">
      <c r="A105" s="25" t="s">
        <v>97</v>
      </c>
      <c r="C105" s="22">
        <v>63.9</v>
      </c>
      <c r="D105" s="38">
        <v>445243.47</v>
      </c>
      <c r="E105" s="11">
        <v>0</v>
      </c>
      <c r="F105" s="11">
        <v>0</v>
      </c>
      <c r="G105" s="18">
        <f t="shared" si="9"/>
        <v>445243.47</v>
      </c>
      <c r="H105" s="36"/>
      <c r="I105" s="41">
        <v>63.451999999999998</v>
      </c>
      <c r="J105" s="36">
        <v>477147.962</v>
      </c>
      <c r="K105" s="36">
        <v>0</v>
      </c>
      <c r="L105" s="23">
        <f t="shared" si="6"/>
        <v>477147.962</v>
      </c>
      <c r="N105" s="22">
        <f t="shared" si="7"/>
        <v>0.4480000000000004</v>
      </c>
      <c r="O105" s="38">
        <f t="shared" si="8"/>
        <v>-31904.492000000027</v>
      </c>
      <c r="P105" s="45">
        <v>-16.63</v>
      </c>
    </row>
    <row r="106" spans="1:16" ht="14.4" customHeight="1" x14ac:dyDescent="0.25">
      <c r="A106" s="25" t="s">
        <v>98</v>
      </c>
      <c r="C106" s="22">
        <v>42.5</v>
      </c>
      <c r="D106" s="38">
        <v>145451.25</v>
      </c>
      <c r="E106" s="11">
        <v>148651.95000000001</v>
      </c>
      <c r="F106" s="11">
        <v>0</v>
      </c>
      <c r="G106" s="18">
        <f t="shared" si="9"/>
        <v>294103.2</v>
      </c>
      <c r="H106" s="36"/>
      <c r="I106" s="41">
        <v>50.170999999999999</v>
      </c>
      <c r="J106" s="36">
        <v>118198.871</v>
      </c>
      <c r="K106" s="36">
        <v>145136.774</v>
      </c>
      <c r="L106" s="23">
        <f t="shared" si="6"/>
        <v>263335.64500000002</v>
      </c>
      <c r="N106" s="22">
        <f t="shared" si="7"/>
        <v>-7.6709999999999994</v>
      </c>
      <c r="O106" s="38">
        <f t="shared" si="8"/>
        <v>30767.554999999993</v>
      </c>
      <c r="P106" s="45">
        <v>329.44763999999998</v>
      </c>
    </row>
    <row r="107" spans="1:16" ht="14.4" customHeight="1" x14ac:dyDescent="0.25">
      <c r="A107" s="25" t="s">
        <v>99</v>
      </c>
      <c r="C107" s="22">
        <v>70</v>
      </c>
      <c r="D107" s="38">
        <v>93919.72</v>
      </c>
      <c r="E107" s="11">
        <v>153938.82</v>
      </c>
      <c r="F107" s="11">
        <v>0</v>
      </c>
      <c r="G107" s="18">
        <f t="shared" si="9"/>
        <v>247858.54</v>
      </c>
      <c r="H107" s="36"/>
      <c r="I107" s="41">
        <v>69.56</v>
      </c>
      <c r="J107" s="36">
        <v>100684.307</v>
      </c>
      <c r="K107" s="36">
        <v>126342.212</v>
      </c>
      <c r="L107" s="23">
        <f t="shared" si="6"/>
        <v>227026.519</v>
      </c>
      <c r="N107" s="22">
        <f t="shared" si="7"/>
        <v>0.43999999999999773</v>
      </c>
      <c r="O107" s="38">
        <f t="shared" si="8"/>
        <v>20832.021000000008</v>
      </c>
      <c r="P107" s="45">
        <v>83.542523000000003</v>
      </c>
    </row>
    <row r="108" spans="1:16" ht="14.4" customHeight="1" x14ac:dyDescent="0.25">
      <c r="A108" s="25" t="s">
        <v>100</v>
      </c>
      <c r="C108" s="22">
        <v>118.1</v>
      </c>
      <c r="D108" s="38">
        <v>-161388.32999999999</v>
      </c>
      <c r="E108" s="11">
        <v>0</v>
      </c>
      <c r="F108" s="11">
        <v>0</v>
      </c>
      <c r="G108" s="18">
        <f t="shared" si="9"/>
        <v>-161388.32999999999</v>
      </c>
      <c r="H108" s="36"/>
      <c r="I108" s="41">
        <v>114.54900000000001</v>
      </c>
      <c r="J108" s="36">
        <v>-144381.576</v>
      </c>
      <c r="K108" s="36">
        <v>0</v>
      </c>
      <c r="L108" s="23">
        <f t="shared" si="6"/>
        <v>-144381.576</v>
      </c>
      <c r="N108" s="22">
        <f t="shared" si="7"/>
        <v>3.5509999999999877</v>
      </c>
      <c r="O108" s="38">
        <f t="shared" si="8"/>
        <v>-17006.753999999986</v>
      </c>
      <c r="P108" s="45">
        <v>-17.53</v>
      </c>
    </row>
    <row r="109" spans="1:16" ht="14.4" customHeight="1" x14ac:dyDescent="0.25">
      <c r="A109" s="25" t="s">
        <v>101</v>
      </c>
      <c r="C109" s="22">
        <v>68.400000000000006</v>
      </c>
      <c r="D109" s="38">
        <v>684003.2</v>
      </c>
      <c r="E109" s="11">
        <v>421600.82</v>
      </c>
      <c r="F109" s="11">
        <v>578154.36899999995</v>
      </c>
      <c r="G109" s="18">
        <f t="shared" si="9"/>
        <v>1105604.02</v>
      </c>
      <c r="H109" s="36"/>
      <c r="I109" s="41">
        <v>68.364999999999995</v>
      </c>
      <c r="J109" s="36">
        <v>697949.76800000004</v>
      </c>
      <c r="K109" s="36">
        <v>578154.36899999995</v>
      </c>
      <c r="L109" s="23">
        <f t="shared" si="6"/>
        <v>1276104.1370000001</v>
      </c>
      <c r="N109" s="22">
        <f t="shared" si="7"/>
        <v>3.50000000000108E-2</v>
      </c>
      <c r="O109" s="38">
        <f t="shared" si="8"/>
        <v>-170500.11700000009</v>
      </c>
      <c r="P109" s="45">
        <v>-71.037619000000007</v>
      </c>
    </row>
    <row r="110" spans="1:16" ht="14.4" customHeight="1" x14ac:dyDescent="0.25">
      <c r="A110" s="25" t="s">
        <v>102</v>
      </c>
      <c r="C110" s="22">
        <v>82.3</v>
      </c>
      <c r="D110" s="38">
        <v>14247.55</v>
      </c>
      <c r="E110" s="11">
        <v>8197.6</v>
      </c>
      <c r="F110" s="11">
        <v>0</v>
      </c>
      <c r="G110" s="18">
        <f t="shared" si="9"/>
        <v>22445.15</v>
      </c>
      <c r="H110" s="36"/>
      <c r="I110" s="41">
        <v>80.436000000000007</v>
      </c>
      <c r="J110" s="36">
        <v>16988.323</v>
      </c>
      <c r="K110" s="36">
        <v>13073.048000000001</v>
      </c>
      <c r="L110" s="23">
        <f t="shared" si="6"/>
        <v>30061.370999999999</v>
      </c>
      <c r="N110" s="22">
        <f t="shared" si="7"/>
        <v>1.8639999999999901</v>
      </c>
      <c r="O110" s="38">
        <f t="shared" si="8"/>
        <v>-7616.2209999999977</v>
      </c>
      <c r="P110" s="45">
        <v>-62.500239999999998</v>
      </c>
    </row>
    <row r="111" spans="1:16" ht="14.4" customHeight="1" x14ac:dyDescent="0.25">
      <c r="A111" s="25" t="s">
        <v>103</v>
      </c>
      <c r="C111" s="22">
        <v>63.6</v>
      </c>
      <c r="D111" s="38">
        <v>611244.4</v>
      </c>
      <c r="E111" s="11">
        <v>1094042.8500000001</v>
      </c>
      <c r="F111" s="11">
        <v>0</v>
      </c>
      <c r="G111" s="18">
        <f t="shared" si="9"/>
        <v>1705287.25</v>
      </c>
      <c r="H111" s="36"/>
      <c r="I111" s="41">
        <v>65.215999999999994</v>
      </c>
      <c r="J111" s="36">
        <v>575207.02</v>
      </c>
      <c r="K111" s="36">
        <v>1039172.206</v>
      </c>
      <c r="L111" s="23">
        <f t="shared" si="6"/>
        <v>1614379.226</v>
      </c>
      <c r="N111" s="22">
        <f t="shared" si="7"/>
        <v>-1.6159999999999926</v>
      </c>
      <c r="O111" s="38">
        <f t="shared" si="8"/>
        <v>90908.023999999976</v>
      </c>
      <c r="P111" s="45">
        <v>75.423547999999997</v>
      </c>
    </row>
    <row r="112" spans="1:16" ht="14.4" customHeight="1" x14ac:dyDescent="0.25">
      <c r="A112" s="25" t="s">
        <v>104</v>
      </c>
      <c r="C112" s="22">
        <v>127.1</v>
      </c>
      <c r="D112" s="38">
        <v>-169103.94</v>
      </c>
      <c r="E112" s="11">
        <v>11793.24</v>
      </c>
      <c r="F112" s="11">
        <v>0</v>
      </c>
      <c r="G112" s="18">
        <f t="shared" si="9"/>
        <v>-157310.70000000001</v>
      </c>
      <c r="H112" s="36"/>
      <c r="I112" s="41">
        <v>132.06</v>
      </c>
      <c r="J112" s="36">
        <v>-211587.82699999999</v>
      </c>
      <c r="K112" s="36">
        <v>0</v>
      </c>
      <c r="L112" s="23">
        <f t="shared" si="6"/>
        <v>-211587.82699999999</v>
      </c>
      <c r="N112" s="22">
        <f t="shared" si="7"/>
        <v>-4.960000000000008</v>
      </c>
      <c r="O112" s="38">
        <f t="shared" si="8"/>
        <v>54277.126999999979</v>
      </c>
      <c r="P112" s="45">
        <v>48.159642900000001</v>
      </c>
    </row>
    <row r="113" spans="1:19" ht="14.4" customHeight="1" x14ac:dyDescent="0.25">
      <c r="A113" s="25" t="s">
        <v>105</v>
      </c>
      <c r="C113" s="22">
        <v>148.4</v>
      </c>
      <c r="D113" s="38">
        <v>-259371.23</v>
      </c>
      <c r="E113" s="11">
        <v>680118.44</v>
      </c>
      <c r="F113" s="11">
        <v>275075.17200000002</v>
      </c>
      <c r="G113" s="18">
        <f t="shared" si="9"/>
        <v>420747.20999999996</v>
      </c>
      <c r="H113" s="36"/>
      <c r="I113" s="41">
        <v>91.57</v>
      </c>
      <c r="J113" s="36">
        <v>19168.791000000001</v>
      </c>
      <c r="K113" s="36">
        <v>1048842.4369999999</v>
      </c>
      <c r="L113" s="23">
        <f t="shared" si="6"/>
        <v>1068011.2279999999</v>
      </c>
      <c r="N113" s="22">
        <f t="shared" si="7"/>
        <v>56.830000000000013</v>
      </c>
      <c r="O113" s="38">
        <f t="shared" si="8"/>
        <v>-647264.01799999992</v>
      </c>
      <c r="P113" s="45">
        <v>-705.28499099999999</v>
      </c>
    </row>
    <row r="114" spans="1:19" ht="14.4" customHeight="1" x14ac:dyDescent="0.25">
      <c r="A114" s="25" t="s">
        <v>106</v>
      </c>
      <c r="C114" s="22">
        <v>147</v>
      </c>
      <c r="D114" s="38">
        <v>-928256.1</v>
      </c>
      <c r="E114" s="11">
        <v>0</v>
      </c>
      <c r="F114" s="11">
        <v>0</v>
      </c>
      <c r="G114" s="18">
        <f t="shared" si="9"/>
        <v>-928256.1</v>
      </c>
      <c r="H114" s="36"/>
      <c r="I114" s="41">
        <v>141.51900000000001</v>
      </c>
      <c r="J114" s="36">
        <v>-858997.76800000004</v>
      </c>
      <c r="K114" s="36">
        <v>0</v>
      </c>
      <c r="L114" s="23">
        <f t="shared" si="6"/>
        <v>-858997.76800000004</v>
      </c>
      <c r="N114" s="22">
        <f t="shared" si="7"/>
        <v>5.4809999999999945</v>
      </c>
      <c r="O114" s="38">
        <f t="shared" si="8"/>
        <v>-69258.331999999937</v>
      </c>
      <c r="P114" s="45">
        <v>-22.28</v>
      </c>
    </row>
    <row r="115" spans="1:19" ht="14.4" customHeight="1" x14ac:dyDescent="0.25">
      <c r="A115" s="25" t="s">
        <v>107</v>
      </c>
      <c r="C115" s="22">
        <v>93</v>
      </c>
      <c r="D115" s="38">
        <v>5211.74</v>
      </c>
      <c r="E115" s="11">
        <v>82583.11</v>
      </c>
      <c r="F115" s="11">
        <v>0</v>
      </c>
      <c r="G115" s="18">
        <f t="shared" si="9"/>
        <v>87794.85</v>
      </c>
      <c r="H115" s="36"/>
      <c r="I115" s="41">
        <v>91.751000000000005</v>
      </c>
      <c r="J115" s="36">
        <v>7285.4470000000001</v>
      </c>
      <c r="K115" s="36">
        <v>93484.372000000003</v>
      </c>
      <c r="L115" s="23">
        <f t="shared" si="6"/>
        <v>100769.819</v>
      </c>
      <c r="N115" s="22">
        <f t="shared" si="7"/>
        <v>1.2489999999999952</v>
      </c>
      <c r="O115" s="38">
        <f t="shared" si="8"/>
        <v>-12974.968999999997</v>
      </c>
      <c r="P115" s="45">
        <v>-41.343890999999999</v>
      </c>
    </row>
    <row r="116" spans="1:19" ht="14.4" customHeight="1" x14ac:dyDescent="0.25">
      <c r="A116" s="25" t="s">
        <v>108</v>
      </c>
      <c r="C116" s="22">
        <v>155.30000000000001</v>
      </c>
      <c r="D116" s="38">
        <v>-502970.7</v>
      </c>
      <c r="E116" s="11">
        <v>10083.209999999999</v>
      </c>
      <c r="F116" s="11">
        <v>8255.4590000000007</v>
      </c>
      <c r="G116" s="18">
        <f t="shared" si="9"/>
        <v>-492887.49</v>
      </c>
      <c r="H116" s="36"/>
      <c r="I116" s="41">
        <v>142.81899999999999</v>
      </c>
      <c r="J116" s="36">
        <v>-417269.53700000001</v>
      </c>
      <c r="K116" s="36">
        <v>104662.292</v>
      </c>
      <c r="L116" s="23">
        <f t="shared" si="6"/>
        <v>-312607.245</v>
      </c>
      <c r="N116" s="22">
        <f t="shared" si="7"/>
        <v>12.481000000000023</v>
      </c>
      <c r="O116" s="38">
        <f t="shared" si="8"/>
        <v>-180280.245</v>
      </c>
      <c r="P116" s="45">
        <v>-121.966508</v>
      </c>
    </row>
    <row r="117" spans="1:19" ht="14.4" customHeight="1" x14ac:dyDescent="0.25">
      <c r="A117" s="25" t="s">
        <v>109</v>
      </c>
      <c r="C117" s="22">
        <v>235.6</v>
      </c>
      <c r="D117" s="38">
        <v>-349478.01</v>
      </c>
      <c r="E117" s="11">
        <v>0</v>
      </c>
      <c r="F117" s="11">
        <v>0</v>
      </c>
      <c r="G117" s="18">
        <f t="shared" si="9"/>
        <v>-349478.01</v>
      </c>
      <c r="H117" s="36"/>
      <c r="I117" s="41">
        <v>207.92599999999999</v>
      </c>
      <c r="J117" s="36">
        <v>-282824.19799999997</v>
      </c>
      <c r="K117" s="36">
        <v>0</v>
      </c>
      <c r="L117" s="23">
        <f t="shared" si="6"/>
        <v>-282824.19799999997</v>
      </c>
      <c r="N117" s="22">
        <f t="shared" si="7"/>
        <v>27.674000000000007</v>
      </c>
      <c r="O117" s="38">
        <f t="shared" si="8"/>
        <v>-66653.812000000034</v>
      </c>
      <c r="P117" s="45">
        <v>-186.92</v>
      </c>
    </row>
    <row r="118" spans="1:19" ht="14.4" customHeight="1" x14ac:dyDescent="0.25">
      <c r="A118" s="25" t="s">
        <v>110</v>
      </c>
      <c r="C118" s="22">
        <v>67.2</v>
      </c>
      <c r="D118" s="38">
        <v>1006358.73</v>
      </c>
      <c r="E118" s="11">
        <v>0</v>
      </c>
      <c r="F118" s="11">
        <v>0</v>
      </c>
      <c r="G118" s="18">
        <f t="shared" si="9"/>
        <v>1006358.73</v>
      </c>
      <c r="H118" s="36"/>
      <c r="I118" s="41">
        <v>68.176000000000002</v>
      </c>
      <c r="J118" s="36">
        <v>935432.49899999995</v>
      </c>
      <c r="K118" s="36">
        <v>0</v>
      </c>
      <c r="L118" s="23">
        <f t="shared" si="6"/>
        <v>935432.49899999995</v>
      </c>
      <c r="N118" s="22">
        <f t="shared" si="7"/>
        <v>-0.97599999999999909</v>
      </c>
      <c r="O118" s="38">
        <f t="shared" si="8"/>
        <v>70926.231000000029</v>
      </c>
      <c r="P118" s="45">
        <v>11.98</v>
      </c>
    </row>
    <row r="119" spans="1:19" ht="14.4" customHeight="1" x14ac:dyDescent="0.25">
      <c r="A119" s="25" t="s">
        <v>111</v>
      </c>
      <c r="C119" s="22">
        <v>139.4</v>
      </c>
      <c r="D119" s="38">
        <v>-311514.8</v>
      </c>
      <c r="E119" s="11">
        <v>0</v>
      </c>
      <c r="F119" s="11">
        <v>0</v>
      </c>
      <c r="G119" s="18">
        <f t="shared" si="9"/>
        <v>-311514.8</v>
      </c>
      <c r="H119" s="36"/>
      <c r="I119" s="41">
        <v>153.505</v>
      </c>
      <c r="J119" s="36">
        <v>-441783.19900000002</v>
      </c>
      <c r="K119" s="36">
        <v>0</v>
      </c>
      <c r="L119" s="23">
        <f t="shared" si="6"/>
        <v>-441783.19900000002</v>
      </c>
      <c r="N119" s="22">
        <f t="shared" si="7"/>
        <v>-14.10499999999999</v>
      </c>
      <c r="O119" s="38">
        <f t="shared" si="8"/>
        <v>130268.39900000003</v>
      </c>
      <c r="P119" s="45">
        <v>94.48</v>
      </c>
    </row>
    <row r="120" spans="1:19" ht="14.4" customHeight="1" x14ac:dyDescent="0.25">
      <c r="A120" s="26" t="s">
        <v>116</v>
      </c>
      <c r="C120" s="24">
        <v>100</v>
      </c>
      <c r="D120" s="19">
        <f>SUM(D8:D119)</f>
        <v>8963146.8800000083</v>
      </c>
      <c r="E120" s="19">
        <f>SUM(E8:E119)</f>
        <v>24000000</v>
      </c>
      <c r="F120" s="20">
        <f>SUM(F8:F119)</f>
        <v>4967653.3410000009</v>
      </c>
      <c r="G120" s="21">
        <f>SUM(G8:G119)</f>
        <v>32963146.879999995</v>
      </c>
      <c r="H120" s="48"/>
      <c r="I120" s="42">
        <v>100</v>
      </c>
      <c r="J120" s="19">
        <v>8427121.182</v>
      </c>
      <c r="K120" s="19">
        <f>SUM(K8:K119)</f>
        <v>23999999.999999996</v>
      </c>
      <c r="L120" s="21">
        <f>SUM(L8:L119)</f>
        <v>32427120.864999998</v>
      </c>
      <c r="N120" s="24">
        <v>0</v>
      </c>
      <c r="O120" s="19">
        <f>SUM(O8:O119)</f>
        <v>536026.0149999992</v>
      </c>
      <c r="P120" s="21"/>
      <c r="R120" s="34"/>
      <c r="S120" s="34"/>
    </row>
    <row r="121" spans="1:19" ht="10.199999999999999" customHeight="1" x14ac:dyDescent="0.25">
      <c r="H121" s="49"/>
    </row>
    <row r="122" spans="1:19" s="34" customFormat="1" ht="16.2" customHeight="1" x14ac:dyDescent="0.25">
      <c r="A122" s="50" t="s">
        <v>129</v>
      </c>
      <c r="C122" s="51"/>
      <c r="D122" s="52">
        <v>27626957</v>
      </c>
      <c r="E122" s="52">
        <v>24000000</v>
      </c>
      <c r="F122" s="53"/>
      <c r="G122" s="54">
        <f>SUM(D122:F122)</f>
        <v>51626957</v>
      </c>
      <c r="H122" s="48"/>
      <c r="I122" s="55"/>
      <c r="J122" s="52">
        <v>26375565.066</v>
      </c>
      <c r="K122" s="52">
        <v>24000000</v>
      </c>
      <c r="L122" s="54">
        <f>SUM(J122:K122)</f>
        <v>50375565.066</v>
      </c>
      <c r="N122" s="51"/>
      <c r="O122" s="52">
        <f t="shared" ref="O122" si="10">G122-L122</f>
        <v>1251391.9340000004</v>
      </c>
      <c r="P122" s="56"/>
      <c r="R122" s="4"/>
      <c r="S122" s="4"/>
    </row>
    <row r="123" spans="1:19" x14ac:dyDescent="0.25">
      <c r="G123" s="8"/>
      <c r="H123" s="8"/>
      <c r="J123" s="2"/>
      <c r="K123" s="8"/>
      <c r="L123" s="8"/>
    </row>
    <row r="125" spans="1:19" x14ac:dyDescent="0.25">
      <c r="I125" s="3"/>
    </row>
  </sheetData>
  <sortState ref="A3:X116">
    <sortCondition ref="A3:A116"/>
  </sortState>
  <mergeCells count="4">
    <mergeCell ref="C6:G6"/>
    <mergeCell ref="N6:P6"/>
    <mergeCell ref="A1:D1"/>
    <mergeCell ref="I6:L6"/>
  </mergeCells>
  <pageMargins left="0.70866141732283472" right="0.51181102362204722" top="0.59055118110236227" bottom="0.59055118110236227" header="0.31496062992125984" footer="0.31496062992125984"/>
  <pageSetup paperSize="9" scale="78" fitToHeight="0" orientation="landscape" r:id="rId1"/>
  <headerFooter>
    <oddFooter>&amp;L&amp;F, AfG, &amp;D&amp;R&amp;P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6D227143960D41BCEC8989680EC23F" ma:contentTypeVersion="4" ma:contentTypeDescription="Ein neues Dokument erstellen." ma:contentTypeScope="" ma:versionID="47512068d3782d5f36be8d049698530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3c77ba9c95a4ea29b1f899d3e4567a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CustomerID" minOccurs="0"/>
                <xsd:element ref="ns1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0" nillable="true" ma:displayName="Benutzerdefinierte ID" ma:internalName="CustomerID">
      <xsd:simpleType>
        <xsd:restriction base="dms:Text"/>
      </xsd:simpleType>
    </xsd:element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B94D59-7A1F-4109-B664-B07525C96A11}"/>
</file>

<file path=customXml/itemProps2.xml><?xml version="1.0" encoding="utf-8"?>
<ds:datastoreItem xmlns:ds="http://schemas.openxmlformats.org/officeDocument/2006/customXml" ds:itemID="{F7722D19-76BF-4FEB-907E-3C09135ECDB1}"/>
</file>

<file path=customXml/itemProps3.xml><?xml version="1.0" encoding="utf-8"?>
<ds:datastoreItem xmlns:ds="http://schemas.openxmlformats.org/officeDocument/2006/customXml" ds:itemID="{03E62821-76BE-4DDF-A508-CD5678FB03F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 2017 (2016)</vt:lpstr>
      <vt:lpstr>'FA 2017 (2016)'!Drucktitel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Zwahlen Philippe</dc:creator>
  <cp:lastModifiedBy>Brasser Urs</cp:lastModifiedBy>
  <cp:lastPrinted>2016-08-18T14:13:49Z</cp:lastPrinted>
  <dcterms:created xsi:type="dcterms:W3CDTF">2016-03-17T07:31:16Z</dcterms:created>
  <dcterms:modified xsi:type="dcterms:W3CDTF">2016-08-18T14:46:32Z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0x010100016D227143960D41BCEC8989680EC23F</vt:lpwstr>
  </property>
  <property fmtid="{D5CDD505-2E9C-101B-9397-08002B2CF9AE}" pid="3" name="Sitzung">
    <vt:lpwstr/>
  </property>
</Properties>
</file>