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28" yWindow="156" windowWidth="15816" windowHeight="14376"/>
  </bookViews>
  <sheets>
    <sheet name="Veränderungen RA GLA 2017-2018" sheetId="3" r:id="rId1"/>
  </sheets>
  <definedNames>
    <definedName name="_xlnm.Print_Titles" localSheetId="0">'Veränderungen RA GLA 2017-2018'!$7:$8</definedName>
  </definedNames>
  <calcPr calcId="145621"/>
</workbook>
</file>

<file path=xl/calcChain.xml><?xml version="1.0" encoding="utf-8"?>
<calcChain xmlns="http://schemas.openxmlformats.org/spreadsheetml/2006/main">
  <c r="N10" i="3" l="1"/>
  <c r="N11" i="3"/>
  <c r="N12" i="3"/>
  <c r="N14" i="3"/>
  <c r="N15" i="3"/>
  <c r="N16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9" i="3"/>
  <c r="F116" i="3"/>
  <c r="O116" i="3" s="1"/>
  <c r="F115" i="3"/>
  <c r="O115" i="3" s="1"/>
  <c r="F114" i="3"/>
  <c r="O114" i="3" s="1"/>
  <c r="F113" i="3"/>
  <c r="O113" i="3" s="1"/>
  <c r="F112" i="3"/>
  <c r="O112" i="3" s="1"/>
  <c r="F111" i="3"/>
  <c r="O111" i="3" s="1"/>
  <c r="F110" i="3"/>
  <c r="O110" i="3" s="1"/>
  <c r="F109" i="3"/>
  <c r="O109" i="3" s="1"/>
  <c r="F108" i="3"/>
  <c r="O108" i="3" s="1"/>
  <c r="F107" i="3"/>
  <c r="O107" i="3" s="1"/>
  <c r="F106" i="3"/>
  <c r="O106" i="3" s="1"/>
  <c r="F105" i="3"/>
  <c r="O105" i="3" s="1"/>
  <c r="F104" i="3"/>
  <c r="O104" i="3" s="1"/>
  <c r="F103" i="3"/>
  <c r="O103" i="3" s="1"/>
  <c r="F102" i="3"/>
  <c r="O102" i="3" s="1"/>
  <c r="F101" i="3"/>
  <c r="O101" i="3" s="1"/>
  <c r="F100" i="3"/>
  <c r="O100" i="3" s="1"/>
  <c r="F99" i="3"/>
  <c r="O99" i="3" s="1"/>
  <c r="F98" i="3"/>
  <c r="O98" i="3" s="1"/>
  <c r="F97" i="3"/>
  <c r="O97" i="3" s="1"/>
  <c r="F96" i="3"/>
  <c r="O96" i="3" s="1"/>
  <c r="F95" i="3"/>
  <c r="O95" i="3" s="1"/>
  <c r="F94" i="3"/>
  <c r="O94" i="3" s="1"/>
  <c r="F93" i="3"/>
  <c r="O93" i="3" s="1"/>
  <c r="F92" i="3"/>
  <c r="O92" i="3" s="1"/>
  <c r="F91" i="3"/>
  <c r="O91" i="3" s="1"/>
  <c r="F90" i="3"/>
  <c r="O90" i="3" s="1"/>
  <c r="F89" i="3"/>
  <c r="O89" i="3" s="1"/>
  <c r="F88" i="3"/>
  <c r="O88" i="3" s="1"/>
  <c r="F87" i="3"/>
  <c r="O87" i="3" s="1"/>
  <c r="F86" i="3"/>
  <c r="O86" i="3" s="1"/>
  <c r="F85" i="3"/>
  <c r="O85" i="3" s="1"/>
  <c r="F84" i="3"/>
  <c r="O84" i="3" s="1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F30" i="3"/>
  <c r="O30" i="3" s="1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</calcChain>
</file>

<file path=xl/sharedStrings.xml><?xml version="1.0" encoding="utf-8"?>
<sst xmlns="http://schemas.openxmlformats.org/spreadsheetml/2006/main" count="130" uniqueCount="127">
  <si>
    <t>Albula/Alvra</t>
  </si>
  <si>
    <t>Andeer</t>
  </si>
  <si>
    <t>Arosa</t>
  </si>
  <si>
    <t>Avers</t>
  </si>
  <si>
    <t>Bever</t>
  </si>
  <si>
    <t>Bonaduz</t>
  </si>
  <si>
    <t>Bregaglia</t>
  </si>
  <si>
    <t>Brusio</t>
  </si>
  <si>
    <t>Buseno</t>
  </si>
  <si>
    <t>Calanca</t>
  </si>
  <si>
    <t>Cama</t>
  </si>
  <si>
    <t>Castaneda</t>
  </si>
  <si>
    <t>Casti-Wergenstein</t>
  </si>
  <si>
    <t>Cazis</t>
  </si>
  <si>
    <t>Celerina/Schlarigna</t>
  </si>
  <si>
    <t>Chur</t>
  </si>
  <si>
    <t>Churwalden</t>
  </si>
  <si>
    <t>Conters i.P.</t>
  </si>
  <si>
    <t>Davos</t>
  </si>
  <si>
    <t>Disentis/Mustér</t>
  </si>
  <si>
    <t>Domat/Ems</t>
  </si>
  <si>
    <t>Domleschg</t>
  </si>
  <si>
    <t>Donat</t>
  </si>
  <si>
    <t>Falera</t>
  </si>
  <si>
    <t>Felsberg</t>
  </si>
  <si>
    <t>Ferrera</t>
  </si>
  <si>
    <t>Fideris</t>
  </si>
  <si>
    <t>Fläsch</t>
  </si>
  <si>
    <t>Flerden</t>
  </si>
  <si>
    <t>Flims</t>
  </si>
  <si>
    <t>Furna</t>
  </si>
  <si>
    <t>Fürstenau</t>
  </si>
  <si>
    <t>Grono</t>
  </si>
  <si>
    <t>Grüsch</t>
  </si>
  <si>
    <t>Haldenstein</t>
  </si>
  <si>
    <t>Hinterrhein</t>
  </si>
  <si>
    <t>Ilanz/Glion</t>
  </si>
  <si>
    <t>Jenaz</t>
  </si>
  <si>
    <t>Jenins</t>
  </si>
  <si>
    <t>Klosters-Serneus</t>
  </si>
  <si>
    <t>Küblis</t>
  </si>
  <si>
    <t>La Punt-Chamues-ch</t>
  </si>
  <si>
    <t>Laax</t>
  </si>
  <si>
    <t>Landquart</t>
  </si>
  <si>
    <t>Lantsch/Lenz</t>
  </si>
  <si>
    <t>Lohn</t>
  </si>
  <si>
    <t>Lostallo</t>
  </si>
  <si>
    <t>Lumnezia</t>
  </si>
  <si>
    <t>Luzein</t>
  </si>
  <si>
    <t>Madulain</t>
  </si>
  <si>
    <t>Maienfeld</t>
  </si>
  <si>
    <t>Maladers</t>
  </si>
  <si>
    <t>Malans</t>
  </si>
  <si>
    <t>Masein</t>
  </si>
  <si>
    <t>Mathon</t>
  </si>
  <si>
    <t>Medel (Lucmagn)</t>
  </si>
  <si>
    <t>Mesocco</t>
  </si>
  <si>
    <t>Nufenen</t>
  </si>
  <si>
    <t>Obersaxen Mundaun</t>
  </si>
  <si>
    <t>Pontresina</t>
  </si>
  <si>
    <t>Poschiavo</t>
  </si>
  <si>
    <t>Rhäzüns</t>
  </si>
  <si>
    <t>Rongellen</t>
  </si>
  <si>
    <t>Rossa</t>
  </si>
  <si>
    <t>Rothenbrunnen</t>
  </si>
  <si>
    <t>Roveredo</t>
  </si>
  <si>
    <t>Safiental</t>
  </si>
  <si>
    <t>Sagogn</t>
  </si>
  <si>
    <t>Samedan</t>
  </si>
  <si>
    <t>Samnaun</t>
  </si>
  <si>
    <t>San Vittore</t>
  </si>
  <si>
    <t>S-chanf</t>
  </si>
  <si>
    <t>Scharans</t>
  </si>
  <si>
    <t>Schiers</t>
  </si>
  <si>
    <t>Schluein</t>
  </si>
  <si>
    <t>Schmitten</t>
  </si>
  <si>
    <t>Scuol</t>
  </si>
  <si>
    <t>Seewis i.P.</t>
  </si>
  <si>
    <t>Sils i.D.</t>
  </si>
  <si>
    <t>Sils i.E./Segl</t>
  </si>
  <si>
    <t>Silvaplana</t>
  </si>
  <si>
    <t>Soazza</t>
  </si>
  <si>
    <t>Splügen</t>
  </si>
  <si>
    <t>St. Moritz</t>
  </si>
  <si>
    <t>Sta. Maria i.C.</t>
  </si>
  <si>
    <t>Sufers</t>
  </si>
  <si>
    <t>Sumvitg</t>
  </si>
  <si>
    <t>Surses</t>
  </si>
  <si>
    <t>Tamins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</si>
  <si>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</si>
  <si>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</si>
  <si>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</si>
  <si>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</si>
  <si>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</si>
  <si>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</si>
  <si>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</si>
  <si>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</si>
  <si>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</si>
  <si>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</si>
  <si>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</si>
  <si>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Vaz/Obervaz</t>
  </si>
  <si>
    <t>Zernez</t>
  </si>
  <si>
    <t>Zillis-Reischen</t>
  </si>
  <si>
    <t>Zizers</t>
  </si>
  <si>
    <t>Zuoz</t>
  </si>
  <si>
    <t>GLA 2018</t>
  </si>
  <si>
    <t>Total FA 2018</t>
  </si>
  <si>
    <t>GLA 2017</t>
  </si>
  <si>
    <t>Total FA 2017</t>
  </si>
  <si>
    <t>RP-Index 2017</t>
  </si>
  <si>
    <r>
      <rPr>
        <b/>
        <sz val="8"/>
        <color theme="1"/>
        <rFont val="Arial"/>
        <family val="2"/>
      </rPr>
      <t>RA 2017</t>
    </r>
    <r>
      <rPr>
        <sz val="8"/>
        <color theme="1"/>
        <rFont val="Arial"/>
        <family val="2"/>
      </rPr>
      <t xml:space="preserve">
(-Finanzierung / +Ausstattung)</t>
    </r>
  </si>
  <si>
    <r>
      <t xml:space="preserve">RA 2018
</t>
    </r>
    <r>
      <rPr>
        <sz val="8"/>
        <color theme="1"/>
        <rFont val="Arial"/>
        <family val="2"/>
      </rPr>
      <t>(-Finanzierung / +Ausstattung)</t>
    </r>
  </si>
  <si>
    <t>RP-Index</t>
  </si>
  <si>
    <t>Finanzausgleich 2017</t>
  </si>
  <si>
    <t>Finanzausgleich 2018</t>
  </si>
  <si>
    <t>Differenz 2018 zu 2017</t>
  </si>
  <si>
    <r>
      <t xml:space="preserve">Total absolut
</t>
    </r>
    <r>
      <rPr>
        <sz val="9"/>
        <color theme="1"/>
        <rFont val="Arial"/>
        <family val="2"/>
      </rPr>
      <t>(-Verschlechterung/ +Verbesserung)</t>
    </r>
  </si>
  <si>
    <r>
      <rPr>
        <b/>
        <sz val="9"/>
        <color rgb="FF000000"/>
        <rFont val="Arial"/>
        <family val="2"/>
      </rPr>
      <t>Ressourcenausgleich (RA) 2018 mit Abschöpfungsatz 16,0% und Mindestausstattung von 68,0%</t>
    </r>
    <r>
      <rPr>
        <sz val="9"/>
        <color rgb="FF000000"/>
        <rFont val="Arial"/>
        <family val="2"/>
      </rPr>
      <t xml:space="preserve"> (RA 2017 mit Abschöpfungsatz 16,0% und Mindestausstattung von 68,0%)</t>
    </r>
  </si>
  <si>
    <r>
      <rPr>
        <b/>
        <sz val="9"/>
        <rFont val="Arial"/>
        <family val="2"/>
      </rPr>
      <t>Gebirgs- und Schullastenausgleich (GLA) 2018 24 Mio. Franken</t>
    </r>
    <r>
      <rPr>
        <sz val="9"/>
        <rFont val="Arial"/>
        <family val="2"/>
      </rPr>
      <t xml:space="preserve"> (GLA 2017 ebenfalls 24 Mio. Franken)</t>
    </r>
  </si>
  <si>
    <t>Breil/Brigels</t>
  </si>
  <si>
    <t>Bergün Filisur</t>
  </si>
  <si>
    <t xml:space="preserve">Gemeinden 2018 </t>
  </si>
  <si>
    <t>Thusis</t>
  </si>
  <si>
    <t>*</t>
  </si>
  <si>
    <t>* Die per 1.1.2018 fusionierten Gemeinden Bergün/Bravuogn-Filisur, Andiast-Breil/Brigels-Waltensburg/Vuorz und Mutten-Thusis wurden für die Zahlen 2017 in dieser Tabelle kumuliert.</t>
  </si>
  <si>
    <t>Veränderungen RA und GLA 2017/2018</t>
  </si>
  <si>
    <t>Pro Gemeinde im Voraus nicht erfassbar sind Lastenausgleich Soziales (SLA) und Individueller Härteausgleich (ILA)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</si>
</sst>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1" fillId="0" borderId="0"/>
  </cellStyleXfs>
  <cellXfs count="63">
    <xf numFmtId="0" fontId="0" fillId="0" borderId="0" xfId="0"/>
    <xf numFmtId="0" fontId="18" fillId="0" borderId="0" xfId="0" applyFont="1"/>
    <xf numFmtId="0" fontId="18" fillId="0" borderId="0" xfId="0" applyFont="1" applyFill="1"/>
    <xf numFmtId="164" fontId="18" fillId="0" borderId="0" xfId="0" applyNumberFormat="1" applyFont="1" applyFill="1"/>
    <xf numFmtId="0" fontId="19" fillId="0" borderId="0" xfId="0" applyFont="1" applyAlignment="1">
      <alignment vertical="top" wrapText="1"/>
    </xf>
    <xf numFmtId="3" fontId="18" fillId="0" borderId="0" xfId="0" applyNumberFormat="1" applyFont="1" applyFill="1"/>
    <xf numFmtId="3" fontId="18" fillId="0" borderId="12" xfId="0" applyNumberFormat="1" applyFont="1" applyFill="1" applyBorder="1"/>
    <xf numFmtId="3" fontId="18" fillId="0" borderId="10" xfId="0" applyNumberFormat="1" applyFont="1" applyFill="1" applyBorder="1"/>
    <xf numFmtId="3" fontId="18" fillId="0" borderId="0" xfId="0" applyNumberFormat="1" applyFont="1"/>
    <xf numFmtId="0" fontId="21" fillId="0" borderId="0" xfId="0" applyFont="1" applyFill="1"/>
    <xf numFmtId="0" fontId="18" fillId="0" borderId="15" xfId="0" applyFont="1" applyFill="1" applyBorder="1"/>
    <xf numFmtId="3" fontId="18" fillId="0" borderId="15" xfId="0" applyNumberFormat="1" applyFont="1" applyFill="1" applyBorder="1"/>
    <xf numFmtId="0" fontId="18" fillId="0" borderId="10" xfId="0" applyFont="1" applyFill="1" applyBorder="1"/>
    <xf numFmtId="0" fontId="20" fillId="0" borderId="11" xfId="0" applyFont="1" applyFill="1" applyBorder="1" applyAlignment="1">
      <alignment horizontal="right" vertical="top" wrapText="1"/>
    </xf>
    <xf numFmtId="0" fontId="20" fillId="0" borderId="13" xfId="0" applyFont="1" applyFill="1" applyBorder="1" applyAlignment="1">
      <alignment horizontal="right" vertical="top" wrapText="1"/>
    </xf>
    <xf numFmtId="0" fontId="18" fillId="0" borderId="14" xfId="0" applyFont="1" applyFill="1" applyBorder="1"/>
    <xf numFmtId="0" fontId="18" fillId="0" borderId="22" xfId="0" applyFont="1" applyFill="1" applyBorder="1"/>
    <xf numFmtId="0" fontId="18" fillId="0" borderId="16" xfId="0" applyFont="1" applyFill="1" applyBorder="1"/>
    <xf numFmtId="3" fontId="18" fillId="0" borderId="15" xfId="0" applyNumberFormat="1" applyFont="1" applyBorder="1"/>
    <xf numFmtId="3" fontId="18" fillId="0" borderId="10" xfId="0" applyNumberFormat="1" applyFont="1" applyBorder="1"/>
    <xf numFmtId="0" fontId="22" fillId="0" borderId="0" xfId="0" applyFont="1" applyFill="1" applyBorder="1"/>
    <xf numFmtId="0" fontId="1" fillId="0" borderId="0" xfId="44" applyFont="1" applyBorder="1" applyAlignment="1">
      <alignment horizontal="right"/>
    </xf>
    <xf numFmtId="0" fontId="24" fillId="0" borderId="0" xfId="44" applyFont="1" applyBorder="1" applyAlignment="1">
      <alignment horizontal="right"/>
    </xf>
    <xf numFmtId="0" fontId="1" fillId="0" borderId="0" xfId="44" applyFont="1" applyBorder="1"/>
    <xf numFmtId="0" fontId="1" fillId="0" borderId="0" xfId="44" applyFont="1" applyBorder="1" applyAlignment="1">
      <alignment horizontal="right" vertical="top"/>
    </xf>
    <xf numFmtId="0" fontId="18" fillId="0" borderId="0" xfId="0" applyFont="1" applyFill="1" applyBorder="1"/>
    <xf numFmtId="3" fontId="18" fillId="0" borderId="0" xfId="0" applyNumberFormat="1" applyFont="1" applyFill="1" applyBorder="1"/>
    <xf numFmtId="0" fontId="25" fillId="0" borderId="11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right" vertical="top" wrapText="1"/>
    </xf>
    <xf numFmtId="0" fontId="26" fillId="0" borderId="0" xfId="43" applyNumberFormat="1" applyFont="1" applyFill="1" applyBorder="1" applyAlignment="1">
      <alignment horizontal="left" readingOrder="1"/>
    </xf>
    <xf numFmtId="0" fontId="28" fillId="0" borderId="0" xfId="0" applyFont="1" applyFill="1" applyBorder="1"/>
    <xf numFmtId="3" fontId="1" fillId="0" borderId="0" xfId="44" applyNumberFormat="1" applyBorder="1" applyAlignment="1">
      <alignment horizontal="right"/>
    </xf>
    <xf numFmtId="4" fontId="18" fillId="0" borderId="0" xfId="0" applyNumberFormat="1" applyFont="1" applyFill="1"/>
    <xf numFmtId="3" fontId="1" fillId="0" borderId="0" xfId="44" applyNumberFormat="1" applyFill="1" applyBorder="1" applyAlignment="1">
      <alignment horizontal="right" vertical="top"/>
    </xf>
    <xf numFmtId="3" fontId="18" fillId="0" borderId="11" xfId="0" applyNumberFormat="1" applyFont="1" applyFill="1" applyBorder="1"/>
    <xf numFmtId="3" fontId="18" fillId="0" borderId="13" xfId="0" applyNumberFormat="1" applyFont="1" applyFill="1" applyBorder="1"/>
    <xf numFmtId="0" fontId="18" fillId="0" borderId="11" xfId="0" applyFont="1" applyFill="1" applyBorder="1"/>
    <xf numFmtId="3" fontId="18" fillId="0" borderId="11" xfId="0" applyNumberFormat="1" applyFont="1" applyBorder="1"/>
    <xf numFmtId="0" fontId="19" fillId="0" borderId="11" xfId="0" applyFont="1" applyFill="1" applyBorder="1" applyAlignment="1">
      <alignment vertical="top" wrapText="1"/>
    </xf>
    <xf numFmtId="0" fontId="18" fillId="34" borderId="10" xfId="0" applyFont="1" applyFill="1" applyBorder="1"/>
    <xf numFmtId="0" fontId="18" fillId="0" borderId="19" xfId="0" applyFont="1" applyFill="1" applyBorder="1"/>
    <xf numFmtId="0" fontId="20" fillId="0" borderId="20" xfId="0" applyFont="1" applyFill="1" applyBorder="1" applyAlignment="1">
      <alignment horizontal="right" vertical="top" wrapText="1"/>
    </xf>
    <xf numFmtId="3" fontId="18" fillId="0" borderId="19" xfId="0" applyNumberFormat="1" applyFont="1" applyFill="1" applyBorder="1"/>
    <xf numFmtId="164" fontId="18" fillId="0" borderId="15" xfId="0" applyNumberFormat="1" applyFont="1" applyFill="1" applyBorder="1"/>
    <xf numFmtId="164" fontId="20" fillId="0" borderId="11" xfId="0" applyNumberFormat="1" applyFont="1" applyFill="1" applyBorder="1" applyAlignment="1">
      <alignment horizontal="right" vertical="top" wrapText="1"/>
    </xf>
    <xf numFmtId="164" fontId="18" fillId="0" borderId="10" xfId="0" applyNumberFormat="1" applyFont="1" applyFill="1" applyBorder="1"/>
    <xf numFmtId="164" fontId="18" fillId="0" borderId="11" xfId="0" applyNumberFormat="1" applyFont="1" applyFill="1" applyBorder="1"/>
    <xf numFmtId="0" fontId="18" fillId="0" borderId="20" xfId="0" applyFont="1" applyFill="1" applyBorder="1"/>
    <xf numFmtId="0" fontId="18" fillId="0" borderId="23" xfId="0" applyFont="1" applyFill="1" applyBorder="1"/>
    <xf numFmtId="0" fontId="18" fillId="33" borderId="17" xfId="0" applyFont="1" applyFill="1" applyBorder="1"/>
    <xf numFmtId="165" fontId="18" fillId="0" borderId="24" xfId="42" applyNumberFormat="1" applyFont="1" applyFill="1" applyBorder="1"/>
    <xf numFmtId="3" fontId="22" fillId="33" borderId="18" xfId="0" applyNumberFormat="1" applyFont="1" applyFill="1" applyBorder="1"/>
    <xf numFmtId="3" fontId="22" fillId="35" borderId="18" xfId="0" applyNumberFormat="1" applyFont="1" applyFill="1" applyBorder="1"/>
    <xf numFmtId="165" fontId="18" fillId="0" borderId="25" xfId="42" applyNumberFormat="1" applyFont="1" applyFill="1" applyBorder="1"/>
    <xf numFmtId="3" fontId="22" fillId="33" borderId="21" xfId="0" applyNumberFormat="1" applyFont="1" applyFill="1" applyBorder="1"/>
    <xf numFmtId="0" fontId="20" fillId="0" borderId="25" xfId="0" applyFont="1" applyFill="1" applyBorder="1" applyAlignment="1">
      <alignment horizontal="center" vertical="top" wrapText="1"/>
    </xf>
    <xf numFmtId="0" fontId="19" fillId="33" borderId="21" xfId="0" applyFont="1" applyFill="1" applyBorder="1" applyAlignment="1">
      <alignment horizontal="right" vertical="top" wrapText="1"/>
    </xf>
    <xf numFmtId="3" fontId="1" fillId="0" borderId="0" xfId="44" applyNumberFormat="1" applyFill="1" applyBorder="1"/>
    <xf numFmtId="3" fontId="16" fillId="0" borderId="0" xfId="0" applyNumberFormat="1" applyFont="1" applyFill="1" applyBorder="1"/>
    <xf numFmtId="0" fontId="30" fillId="0" borderId="0" xfId="43" applyNumberFormat="1" applyFont="1" applyFill="1" applyBorder="1" applyAlignment="1">
      <alignment horizontal="left" readingOrder="1"/>
    </xf>
    <xf numFmtId="0" fontId="18" fillId="0" borderId="0" xfId="0" applyFont="1" applyFill="1" applyAlignment="1"/>
    <xf numFmtId="0" fontId="19" fillId="0" borderId="19" xfId="0" applyFont="1" applyFill="1" applyBorder="1" applyAlignment="1">
      <alignment horizontal="center"/>
    </xf>
    <xf numFmtId="164" fontId="19" fillId="0" borderId="19" xfId="0" applyNumberFormat="1" applyFont="1" applyFill="1" applyBorder="1" applyAlignment="1">
      <alignment horizontal="center"/>
    </xf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rmal" xfId="43"/>
    <cellStyle name="Notiz" xfId="15" builtinId="10" customBuiltin="1"/>
    <cellStyle name="Prozent" xfId="42" builtinId="5"/>
    <cellStyle name="Schlecht" xfId="7" builtinId="27" customBuiltin="1"/>
    <cellStyle name="Standard" xfId="0" builtinId="0"/>
    <cellStyle name="Standard 2" xfId="44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zoomScaleNormal="100" workbookViewId="0">
      <selection activeCell="S6" sqref="S6"/>
    </sheetView>
  </sheetViews>
  <sheetFormatPr baseColWidth="10" defaultColWidth="11.5546875" defaultRowHeight="11.4" x14ac:dyDescent="0.2"/>
  <cols>
    <col min="1" max="1" width="25.88671875" style="2" customWidth="1"/>
    <col min="2" max="2" width="1.109375" style="2" customWidth="1"/>
    <col min="3" max="3" width="8.5546875" style="3" customWidth="1"/>
    <col min="4" max="4" width="11.109375" style="2" customWidth="1"/>
    <col min="5" max="5" width="9.109375" style="2" customWidth="1"/>
    <col min="6" max="6" width="12.44140625" style="2" customWidth="1"/>
    <col min="7" max="7" width="1.44140625" style="2" customWidth="1"/>
    <col min="8" max="8" width="9" style="2" customWidth="1"/>
    <col min="9" max="9" width="11.109375" style="2" customWidth="1"/>
    <col min="10" max="10" width="9.33203125" style="2" customWidth="1"/>
    <col min="11" max="11" width="12.109375" style="2" customWidth="1"/>
    <col min="12" max="12" width="1" style="2" customWidth="1"/>
    <col min="13" max="13" width="1.88671875" style="2" customWidth="1"/>
    <col min="14" max="14" width="7.88671875" style="2" customWidth="1"/>
    <col min="15" max="15" width="16.88671875" style="1" customWidth="1"/>
    <col min="16" max="16384" width="11.5546875" style="1"/>
  </cols>
  <sheetData>
    <row r="1" spans="1:18" ht="16.2" customHeight="1" x14ac:dyDescent="0.25">
      <c r="A1" s="9" t="s">
        <v>125</v>
      </c>
    </row>
    <row r="2" spans="1:18" ht="6" customHeight="1" x14ac:dyDescent="0.25">
      <c r="A2" s="9"/>
    </row>
    <row r="3" spans="1:18" ht="18.600000000000001" customHeight="1" x14ac:dyDescent="0.25">
      <c r="A3" s="29" t="s">
        <v>117</v>
      </c>
      <c r="B3" s="21"/>
      <c r="C3" s="21"/>
      <c r="D3" s="20"/>
      <c r="E3" s="23"/>
      <c r="F3" s="21"/>
      <c r="G3" s="21"/>
      <c r="H3" s="20"/>
      <c r="I3" s="20"/>
      <c r="J3" s="20"/>
      <c r="K3" s="22"/>
      <c r="L3" s="21"/>
      <c r="M3" s="21"/>
      <c r="N3" s="21"/>
      <c r="O3" s="23"/>
      <c r="P3" s="24"/>
      <c r="Q3" s="21"/>
      <c r="R3" s="21"/>
    </row>
    <row r="4" spans="1:18" ht="13.2" x14ac:dyDescent="0.25">
      <c r="A4" s="30" t="s">
        <v>118</v>
      </c>
      <c r="B4" s="21"/>
      <c r="C4" s="21"/>
      <c r="D4" s="20"/>
      <c r="E4" s="20"/>
      <c r="F4" s="21"/>
      <c r="G4" s="21"/>
      <c r="H4" s="20"/>
      <c r="I4" s="20"/>
      <c r="J4" s="20"/>
      <c r="K4" s="22"/>
      <c r="L4" s="21"/>
      <c r="M4" s="21"/>
      <c r="N4" s="21"/>
      <c r="O4" s="23"/>
      <c r="P4" s="24"/>
      <c r="Q4" s="21"/>
      <c r="R4" s="21"/>
    </row>
    <row r="5" spans="1:18" ht="13.2" x14ac:dyDescent="0.25">
      <c r="A5" s="59" t="s">
        <v>126</v>
      </c>
    </row>
    <row r="6" spans="1:18" ht="28.2" customHeight="1" x14ac:dyDescent="0.25">
      <c r="C6" s="62" t="s">
        <v>114</v>
      </c>
      <c r="D6" s="62"/>
      <c r="E6" s="62"/>
      <c r="F6" s="62"/>
      <c r="G6" s="60"/>
      <c r="H6" s="61" t="s">
        <v>113</v>
      </c>
      <c r="I6" s="61"/>
      <c r="J6" s="61"/>
      <c r="K6" s="61"/>
      <c r="L6" s="60"/>
      <c r="M6" s="60"/>
      <c r="N6" s="61" t="s">
        <v>115</v>
      </c>
      <c r="O6" s="61"/>
    </row>
    <row r="7" spans="1:18" ht="3" customHeight="1" x14ac:dyDescent="0.2">
      <c r="A7" s="10"/>
      <c r="B7" s="25"/>
      <c r="C7" s="43"/>
      <c r="D7" s="10"/>
      <c r="E7" s="10"/>
      <c r="F7" s="10"/>
      <c r="G7" s="25"/>
      <c r="H7" s="10"/>
      <c r="I7" s="10"/>
      <c r="J7" s="10"/>
      <c r="K7" s="16"/>
      <c r="L7" s="15"/>
      <c r="M7" s="25"/>
      <c r="N7" s="48"/>
      <c r="O7" s="49"/>
    </row>
    <row r="8" spans="1:18" s="4" customFormat="1" ht="37.950000000000003" customHeight="1" x14ac:dyDescent="0.25">
      <c r="A8" s="38" t="s">
        <v>121</v>
      </c>
      <c r="B8" s="28"/>
      <c r="C8" s="44" t="s">
        <v>109</v>
      </c>
      <c r="D8" s="13" t="s">
        <v>111</v>
      </c>
      <c r="E8" s="13" t="s">
        <v>105</v>
      </c>
      <c r="F8" s="13" t="s">
        <v>106</v>
      </c>
      <c r="G8" s="28"/>
      <c r="H8" s="13" t="s">
        <v>109</v>
      </c>
      <c r="I8" s="27" t="s">
        <v>110</v>
      </c>
      <c r="J8" s="13" t="s">
        <v>107</v>
      </c>
      <c r="K8" s="14" t="s">
        <v>108</v>
      </c>
      <c r="L8" s="41"/>
      <c r="M8" s="28"/>
      <c r="N8" s="55" t="s">
        <v>112</v>
      </c>
      <c r="O8" s="56" t="s">
        <v>116</v>
      </c>
    </row>
    <row r="9" spans="1:18" ht="14.4" customHeight="1" x14ac:dyDescent="0.25">
      <c r="A9" s="10" t="s">
        <v>0</v>
      </c>
      <c r="B9" s="25"/>
      <c r="C9" s="43">
        <v>108.8305</v>
      </c>
      <c r="D9" s="11">
        <v>-75969.436799999996</v>
      </c>
      <c r="E9" s="11">
        <v>457097.35822852002</v>
      </c>
      <c r="F9" s="7">
        <f t="shared" ref="F9:F40" si="0">SUM(D9:E9)</f>
        <v>381127.92142852</v>
      </c>
      <c r="G9" s="25"/>
      <c r="H9" s="10">
        <v>112.8</v>
      </c>
      <c r="I9" s="11">
        <v>-107981.39</v>
      </c>
      <c r="J9" s="18">
        <v>441831.71</v>
      </c>
      <c r="K9" s="6">
        <v>333850.32</v>
      </c>
      <c r="L9" s="17"/>
      <c r="M9" s="26"/>
      <c r="N9" s="50">
        <f>C9-H9</f>
        <v>-3.9694999999999965</v>
      </c>
      <c r="O9" s="51">
        <f>F9-K9</f>
        <v>47277.601428519993</v>
      </c>
      <c r="P9" s="8"/>
      <c r="Q9" s="33"/>
    </row>
    <row r="10" spans="1:18" ht="13.2" x14ac:dyDescent="0.25">
      <c r="A10" s="12" t="s">
        <v>1</v>
      </c>
      <c r="B10" s="25"/>
      <c r="C10" s="45">
        <v>151.5249</v>
      </c>
      <c r="D10" s="7">
        <v>-294572.16279999999</v>
      </c>
      <c r="E10" s="7">
        <v>0</v>
      </c>
      <c r="F10" s="7">
        <f t="shared" si="0"/>
        <v>-294572.16279999999</v>
      </c>
      <c r="G10" s="25"/>
      <c r="H10" s="12">
        <v>173.8</v>
      </c>
      <c r="I10" s="7">
        <v>-387118.72</v>
      </c>
      <c r="J10" s="19">
        <v>0</v>
      </c>
      <c r="K10" s="6">
        <v>-387118.72</v>
      </c>
      <c r="L10" s="17"/>
      <c r="M10" s="26"/>
      <c r="N10" s="50">
        <f t="shared" ref="N10:N70" si="1">C10-H10</f>
        <v>-22.275100000000009</v>
      </c>
      <c r="O10" s="51">
        <f t="shared" ref="O10:O70" si="2">F10-K10</f>
        <v>92546.557199999981</v>
      </c>
      <c r="P10" s="8"/>
      <c r="Q10" s="33"/>
    </row>
    <row r="11" spans="1:18" ht="13.2" x14ac:dyDescent="0.25">
      <c r="A11" s="12" t="s">
        <v>2</v>
      </c>
      <c r="B11" s="25"/>
      <c r="C11" s="45">
        <v>110.81229999999999</v>
      </c>
      <c r="D11" s="7">
        <v>-245465.62460000001</v>
      </c>
      <c r="E11" s="7">
        <v>345066.33567528002</v>
      </c>
      <c r="F11" s="7">
        <f t="shared" si="0"/>
        <v>99600.711075280007</v>
      </c>
      <c r="G11" s="25"/>
      <c r="H11" s="12">
        <v>111</v>
      </c>
      <c r="I11" s="7">
        <v>-247985.55</v>
      </c>
      <c r="J11" s="19">
        <v>430289.57</v>
      </c>
      <c r="K11" s="6">
        <v>182304.02000000002</v>
      </c>
      <c r="L11" s="17"/>
      <c r="M11" s="26"/>
      <c r="N11" s="50">
        <f t="shared" si="1"/>
        <v>-0.18770000000000664</v>
      </c>
      <c r="O11" s="51">
        <f t="shared" si="2"/>
        <v>-82703.308924720011</v>
      </c>
      <c r="P11" s="8"/>
      <c r="Q11" s="33"/>
    </row>
    <row r="12" spans="1:18" ht="13.2" x14ac:dyDescent="0.25">
      <c r="A12" s="12" t="s">
        <v>3</v>
      </c>
      <c r="B12" s="25"/>
      <c r="C12" s="45">
        <v>157.78380000000001</v>
      </c>
      <c r="D12" s="7">
        <v>-62001.8724</v>
      </c>
      <c r="E12" s="7">
        <v>108030.50858345001</v>
      </c>
      <c r="F12" s="7">
        <f t="shared" si="0"/>
        <v>46028.636183450006</v>
      </c>
      <c r="G12" s="25"/>
      <c r="H12" s="12">
        <v>165.1</v>
      </c>
      <c r="I12" s="7">
        <v>-67071.460000000006</v>
      </c>
      <c r="J12" s="19">
        <v>90588.2</v>
      </c>
      <c r="K12" s="6">
        <v>23516.739999999991</v>
      </c>
      <c r="L12" s="17"/>
      <c r="M12" s="26"/>
      <c r="N12" s="50">
        <f t="shared" si="1"/>
        <v>-7.3161999999999807</v>
      </c>
      <c r="O12" s="51">
        <f t="shared" si="2"/>
        <v>22511.896183450015</v>
      </c>
      <c r="P12" s="8"/>
      <c r="Q12" s="33"/>
    </row>
    <row r="13" spans="1:18" ht="13.2" x14ac:dyDescent="0.25">
      <c r="A13" s="12" t="s">
        <v>120</v>
      </c>
      <c r="B13" s="25"/>
      <c r="C13" s="45">
        <v>90.842500000000001</v>
      </c>
      <c r="D13" s="7">
        <v>26230.0183</v>
      </c>
      <c r="E13" s="7">
        <v>455541.49660051998</v>
      </c>
      <c r="F13" s="7">
        <f t="shared" si="0"/>
        <v>481771.51490051998</v>
      </c>
      <c r="G13" s="25"/>
      <c r="H13" s="12"/>
      <c r="I13" s="7">
        <v>-27324.34</v>
      </c>
      <c r="J13" s="7">
        <v>302581.08</v>
      </c>
      <c r="K13" s="6">
        <v>275256.74</v>
      </c>
      <c r="L13" s="17"/>
      <c r="M13" s="58" t="s">
        <v>123</v>
      </c>
      <c r="N13" s="50"/>
      <c r="O13" s="52">
        <f t="shared" si="2"/>
        <v>206514.77490051999</v>
      </c>
      <c r="P13" s="8"/>
      <c r="Q13" s="33"/>
    </row>
    <row r="14" spans="1:18" ht="13.2" x14ac:dyDescent="0.25">
      <c r="A14" s="12" t="s">
        <v>4</v>
      </c>
      <c r="B14" s="25"/>
      <c r="C14" s="45">
        <v>133.3271</v>
      </c>
      <c r="D14" s="7">
        <v>-132936.13759999999</v>
      </c>
      <c r="E14" s="7">
        <v>0</v>
      </c>
      <c r="F14" s="7">
        <f t="shared" si="0"/>
        <v>-132936.13759999999</v>
      </c>
      <c r="G14" s="25"/>
      <c r="H14" s="12">
        <v>131.80000000000001</v>
      </c>
      <c r="I14" s="7">
        <v>-122226.51</v>
      </c>
      <c r="J14" s="19">
        <v>0</v>
      </c>
      <c r="K14" s="6">
        <v>-122226.51</v>
      </c>
      <c r="L14" s="17"/>
      <c r="M14" s="26"/>
      <c r="N14" s="50">
        <f t="shared" si="1"/>
        <v>1.5270999999999901</v>
      </c>
      <c r="O14" s="51">
        <f t="shared" si="2"/>
        <v>-10709.627599999993</v>
      </c>
      <c r="P14" s="8"/>
      <c r="Q14" s="33"/>
    </row>
    <row r="15" spans="1:18" ht="13.2" x14ac:dyDescent="0.25">
      <c r="A15" s="12" t="s">
        <v>5</v>
      </c>
      <c r="B15" s="25"/>
      <c r="C15" s="45">
        <v>96.279600000000002</v>
      </c>
      <c r="D15" s="7">
        <v>12781.0182</v>
      </c>
      <c r="E15" s="7">
        <v>0</v>
      </c>
      <c r="F15" s="7">
        <f t="shared" si="0"/>
        <v>12781.0182</v>
      </c>
      <c r="G15" s="25"/>
      <c r="H15" s="12">
        <v>88.4</v>
      </c>
      <c r="I15" s="7">
        <v>118714.51</v>
      </c>
      <c r="J15" s="19">
        <v>0</v>
      </c>
      <c r="K15" s="6">
        <v>118714.51</v>
      </c>
      <c r="L15" s="17"/>
      <c r="M15" s="26"/>
      <c r="N15" s="50">
        <f t="shared" si="1"/>
        <v>7.8795999999999964</v>
      </c>
      <c r="O15" s="51">
        <f t="shared" si="2"/>
        <v>-105933.49179999999</v>
      </c>
      <c r="P15" s="8"/>
      <c r="Q15" s="33"/>
    </row>
    <row r="16" spans="1:18" ht="13.2" x14ac:dyDescent="0.25">
      <c r="A16" s="12" t="s">
        <v>6</v>
      </c>
      <c r="B16" s="25"/>
      <c r="C16" s="45">
        <v>142.49969999999999</v>
      </c>
      <c r="D16" s="7">
        <v>-433295.68339999998</v>
      </c>
      <c r="E16" s="7">
        <v>0</v>
      </c>
      <c r="F16" s="7">
        <f t="shared" si="0"/>
        <v>-433295.68339999998</v>
      </c>
      <c r="G16" s="25"/>
      <c r="H16" s="12">
        <v>140.5</v>
      </c>
      <c r="I16" s="7">
        <v>-410542.94</v>
      </c>
      <c r="J16" s="19">
        <v>0</v>
      </c>
      <c r="K16" s="6">
        <v>-410542.94</v>
      </c>
      <c r="L16" s="17"/>
      <c r="M16" s="26"/>
      <c r="N16" s="50">
        <f t="shared" si="1"/>
        <v>1.99969999999999</v>
      </c>
      <c r="O16" s="51">
        <f t="shared" si="2"/>
        <v>-22752.743399999978</v>
      </c>
      <c r="P16" s="8"/>
      <c r="Q16" s="33"/>
    </row>
    <row r="17" spans="1:17" ht="13.2" x14ac:dyDescent="0.25">
      <c r="A17" s="12" t="s">
        <v>119</v>
      </c>
      <c r="B17" s="25"/>
      <c r="C17" s="45">
        <v>86.8566</v>
      </c>
      <c r="D17" s="7">
        <v>97281.879199999996</v>
      </c>
      <c r="E17" s="7">
        <v>304847.27859100001</v>
      </c>
      <c r="F17" s="7">
        <f t="shared" si="0"/>
        <v>402129.15779099998</v>
      </c>
      <c r="G17" s="25"/>
      <c r="H17" s="12"/>
      <c r="I17" s="7">
        <v>82171.97</v>
      </c>
      <c r="J17" s="7">
        <v>327971.11</v>
      </c>
      <c r="K17" s="57">
        <v>410143.07999999996</v>
      </c>
      <c r="L17" s="17"/>
      <c r="M17" s="58" t="s">
        <v>123</v>
      </c>
      <c r="N17" s="50"/>
      <c r="O17" s="51">
        <f t="shared" si="2"/>
        <v>-8013.9222089999821</v>
      </c>
      <c r="P17" s="8"/>
      <c r="Q17" s="33"/>
    </row>
    <row r="18" spans="1:17" ht="13.2" x14ac:dyDescent="0.25">
      <c r="A18" s="12" t="s">
        <v>7</v>
      </c>
      <c r="B18" s="25"/>
      <c r="C18" s="45">
        <v>114.96559999999999</v>
      </c>
      <c r="D18" s="7">
        <v>-105690.164</v>
      </c>
      <c r="E18" s="7">
        <v>0</v>
      </c>
      <c r="F18" s="7">
        <f t="shared" si="0"/>
        <v>-105690.164</v>
      </c>
      <c r="G18" s="25"/>
      <c r="H18" s="12">
        <v>107.4</v>
      </c>
      <c r="I18" s="7">
        <v>-52909.13</v>
      </c>
      <c r="J18" s="19">
        <v>0</v>
      </c>
      <c r="K18" s="6">
        <v>-52909.13</v>
      </c>
      <c r="L18" s="17"/>
      <c r="M18" s="26"/>
      <c r="N18" s="50">
        <f t="shared" si="1"/>
        <v>7.5655999999999892</v>
      </c>
      <c r="O18" s="51">
        <f t="shared" si="2"/>
        <v>-52781.034000000007</v>
      </c>
      <c r="P18" s="8"/>
      <c r="Q18" s="33"/>
    </row>
    <row r="19" spans="1:17" ht="13.2" x14ac:dyDescent="0.25">
      <c r="A19" s="12" t="s">
        <v>8</v>
      </c>
      <c r="B19" s="25"/>
      <c r="C19" s="45">
        <v>138.93539999999999</v>
      </c>
      <c r="D19" s="7">
        <v>-27092.697899999999</v>
      </c>
      <c r="E19" s="7">
        <v>0</v>
      </c>
      <c r="F19" s="7">
        <f t="shared" si="0"/>
        <v>-27092.697899999999</v>
      </c>
      <c r="G19" s="25"/>
      <c r="H19" s="12">
        <v>151.9</v>
      </c>
      <c r="I19" s="7">
        <v>-35040.559999999998</v>
      </c>
      <c r="J19" s="19">
        <v>0</v>
      </c>
      <c r="K19" s="6">
        <v>-35040.559999999998</v>
      </c>
      <c r="L19" s="17"/>
      <c r="M19" s="26"/>
      <c r="N19" s="50">
        <f t="shared" si="1"/>
        <v>-12.964600000000019</v>
      </c>
      <c r="O19" s="51">
        <f t="shared" si="2"/>
        <v>7947.8620999999985</v>
      </c>
      <c r="P19" s="8"/>
      <c r="Q19" s="33"/>
    </row>
    <row r="20" spans="1:17" ht="13.2" x14ac:dyDescent="0.25">
      <c r="A20" s="12" t="s">
        <v>9</v>
      </c>
      <c r="B20" s="25"/>
      <c r="C20" s="45">
        <v>61.938099999999999</v>
      </c>
      <c r="D20" s="7">
        <v>112463.8238</v>
      </c>
      <c r="E20" s="7">
        <v>207720.49435202999</v>
      </c>
      <c r="F20" s="7">
        <f t="shared" si="0"/>
        <v>320184.31815203</v>
      </c>
      <c r="G20" s="25"/>
      <c r="H20" s="12">
        <v>63.2</v>
      </c>
      <c r="I20" s="7">
        <v>105683.11</v>
      </c>
      <c r="J20" s="19">
        <v>196126.1</v>
      </c>
      <c r="K20" s="6">
        <v>301809.21000000002</v>
      </c>
      <c r="L20" s="17"/>
      <c r="M20" s="26"/>
      <c r="N20" s="50">
        <f t="shared" si="1"/>
        <v>-1.2619000000000042</v>
      </c>
      <c r="O20" s="51">
        <f t="shared" si="2"/>
        <v>18375.108152029978</v>
      </c>
      <c r="P20" s="8"/>
      <c r="Q20" s="33"/>
    </row>
    <row r="21" spans="1:17" ht="13.2" x14ac:dyDescent="0.25">
      <c r="A21" s="12" t="s">
        <v>10</v>
      </c>
      <c r="B21" s="25"/>
      <c r="C21" s="45">
        <v>72.133899999999997</v>
      </c>
      <c r="D21" s="7">
        <v>128627.6283</v>
      </c>
      <c r="E21" s="7">
        <v>0</v>
      </c>
      <c r="F21" s="7">
        <f t="shared" si="0"/>
        <v>128627.6283</v>
      </c>
      <c r="G21" s="25"/>
      <c r="H21" s="12">
        <v>69.8</v>
      </c>
      <c r="I21" s="7">
        <v>147503.84</v>
      </c>
      <c r="J21" s="19">
        <v>0</v>
      </c>
      <c r="K21" s="6">
        <v>147503.84</v>
      </c>
      <c r="L21" s="17"/>
      <c r="M21" s="26"/>
      <c r="N21" s="50">
        <f t="shared" si="1"/>
        <v>2.3338999999999999</v>
      </c>
      <c r="O21" s="51">
        <f t="shared" si="2"/>
        <v>-18876.2117</v>
      </c>
      <c r="P21" s="8"/>
      <c r="Q21" s="33"/>
    </row>
    <row r="22" spans="1:17" ht="13.2" x14ac:dyDescent="0.25">
      <c r="A22" s="12" t="s">
        <v>11</v>
      </c>
      <c r="B22" s="25"/>
      <c r="C22" s="45">
        <v>84.904600000000002</v>
      </c>
      <c r="D22" s="7">
        <v>18284.670699999999</v>
      </c>
      <c r="E22" s="7">
        <v>0</v>
      </c>
      <c r="F22" s="7">
        <f t="shared" si="0"/>
        <v>18284.670699999999</v>
      </c>
      <c r="G22" s="25"/>
      <c r="H22" s="12">
        <v>96.5</v>
      </c>
      <c r="I22" s="7">
        <v>949.44</v>
      </c>
      <c r="J22" s="19">
        <v>0</v>
      </c>
      <c r="K22" s="6">
        <v>949.44</v>
      </c>
      <c r="L22" s="17"/>
      <c r="M22" s="26"/>
      <c r="N22" s="50">
        <f t="shared" si="1"/>
        <v>-11.595399999999998</v>
      </c>
      <c r="O22" s="51">
        <f t="shared" si="2"/>
        <v>17335.2307</v>
      </c>
      <c r="P22" s="8"/>
      <c r="Q22" s="33"/>
    </row>
    <row r="23" spans="1:17" ht="13.2" x14ac:dyDescent="0.25">
      <c r="A23" s="12" t="s">
        <v>12</v>
      </c>
      <c r="B23" s="25"/>
      <c r="C23" s="45">
        <v>120.7029</v>
      </c>
      <c r="D23" s="7">
        <v>-7783.6058999999996</v>
      </c>
      <c r="E23" s="7">
        <v>50880.474982189997</v>
      </c>
      <c r="F23" s="7">
        <f t="shared" si="0"/>
        <v>43096.869082189995</v>
      </c>
      <c r="G23" s="25"/>
      <c r="H23" s="12">
        <v>139.4</v>
      </c>
      <c r="I23" s="7">
        <v>-13740.11</v>
      </c>
      <c r="J23" s="19">
        <v>39745.160000000003</v>
      </c>
      <c r="K23" s="6">
        <v>26005.050000000003</v>
      </c>
      <c r="L23" s="17"/>
      <c r="M23" s="26"/>
      <c r="N23" s="50">
        <f t="shared" si="1"/>
        <v>-18.697100000000006</v>
      </c>
      <c r="O23" s="51">
        <f t="shared" si="2"/>
        <v>17091.819082189992</v>
      </c>
      <c r="P23" s="8"/>
      <c r="Q23" s="33"/>
    </row>
    <row r="24" spans="1:17" ht="13.2" x14ac:dyDescent="0.25">
      <c r="A24" s="12" t="s">
        <v>13</v>
      </c>
      <c r="B24" s="25"/>
      <c r="C24" s="45">
        <v>51.1693</v>
      </c>
      <c r="D24" s="7">
        <v>1443624.2313999999</v>
      </c>
      <c r="E24" s="7">
        <v>1142703.5533547001</v>
      </c>
      <c r="F24" s="7">
        <f t="shared" si="0"/>
        <v>2586327.7847547</v>
      </c>
      <c r="G24" s="25"/>
      <c r="H24" s="12">
        <v>49.3</v>
      </c>
      <c r="I24" s="7">
        <v>1556785.63</v>
      </c>
      <c r="J24" s="19">
        <v>1230263.97</v>
      </c>
      <c r="K24" s="6">
        <v>2787049.5999999996</v>
      </c>
      <c r="L24" s="17"/>
      <c r="M24" s="26"/>
      <c r="N24" s="50">
        <f t="shared" si="1"/>
        <v>1.8693000000000026</v>
      </c>
      <c r="O24" s="51">
        <f t="shared" si="2"/>
        <v>-200721.8152452996</v>
      </c>
      <c r="P24" s="8"/>
      <c r="Q24" s="33"/>
    </row>
    <row r="25" spans="1:17" ht="13.2" x14ac:dyDescent="0.25">
      <c r="A25" s="12" t="s">
        <v>14</v>
      </c>
      <c r="B25" s="25"/>
      <c r="C25" s="45">
        <v>266.9896</v>
      </c>
      <c r="D25" s="7">
        <v>-1999814.5808999999</v>
      </c>
      <c r="E25" s="7">
        <v>0</v>
      </c>
      <c r="F25" s="7">
        <f t="shared" si="0"/>
        <v>-1999814.5808999999</v>
      </c>
      <c r="G25" s="25"/>
      <c r="H25" s="12">
        <v>244.7</v>
      </c>
      <c r="I25" s="7">
        <v>-1579942.23</v>
      </c>
      <c r="J25" s="19">
        <v>0</v>
      </c>
      <c r="K25" s="6">
        <v>-1579942.23</v>
      </c>
      <c r="L25" s="17"/>
      <c r="M25" s="26"/>
      <c r="N25" s="50">
        <f t="shared" si="1"/>
        <v>22.289600000000007</v>
      </c>
      <c r="O25" s="51">
        <f t="shared" si="2"/>
        <v>-419872.35089999996</v>
      </c>
      <c r="P25" s="8"/>
      <c r="Q25" s="33"/>
    </row>
    <row r="26" spans="1:17" ht="13.2" x14ac:dyDescent="0.25">
      <c r="A26" s="12" t="s">
        <v>15</v>
      </c>
      <c r="B26" s="25"/>
      <c r="C26" s="45">
        <v>92.9345</v>
      </c>
      <c r="D26" s="7">
        <v>501833.7292</v>
      </c>
      <c r="E26" s="7">
        <v>0</v>
      </c>
      <c r="F26" s="7">
        <f t="shared" si="0"/>
        <v>501833.7292</v>
      </c>
      <c r="G26" s="25"/>
      <c r="H26" s="12">
        <v>94.3</v>
      </c>
      <c r="I26" s="7">
        <v>322548.07</v>
      </c>
      <c r="J26" s="19">
        <v>0</v>
      </c>
      <c r="K26" s="6">
        <v>322548.07</v>
      </c>
      <c r="L26" s="17"/>
      <c r="M26" s="26"/>
      <c r="N26" s="50">
        <f t="shared" si="1"/>
        <v>-1.3654999999999973</v>
      </c>
      <c r="O26" s="51">
        <f t="shared" si="2"/>
        <v>179285.65919999999</v>
      </c>
      <c r="P26" s="8"/>
      <c r="Q26" s="33"/>
    </row>
    <row r="27" spans="1:17" ht="13.2" x14ac:dyDescent="0.25">
      <c r="A27" s="12" t="s">
        <v>16</v>
      </c>
      <c r="B27" s="25"/>
      <c r="C27" s="45">
        <v>68.893699999999995</v>
      </c>
      <c r="D27" s="7">
        <v>627645.42359999998</v>
      </c>
      <c r="E27" s="7">
        <v>104968.46552211999</v>
      </c>
      <c r="F27" s="7">
        <f t="shared" si="0"/>
        <v>732613.88912211999</v>
      </c>
      <c r="G27" s="25"/>
      <c r="H27" s="12">
        <v>68.5</v>
      </c>
      <c r="I27" s="7">
        <v>635155.56999999995</v>
      </c>
      <c r="J27" s="19">
        <v>157495.72</v>
      </c>
      <c r="K27" s="6">
        <v>792651.28999999992</v>
      </c>
      <c r="L27" s="17"/>
      <c r="M27" s="26"/>
      <c r="N27" s="50">
        <f t="shared" si="1"/>
        <v>0.3936999999999955</v>
      </c>
      <c r="O27" s="51">
        <f t="shared" si="2"/>
        <v>-60037.400877879933</v>
      </c>
      <c r="P27" s="8"/>
      <c r="Q27" s="33"/>
    </row>
    <row r="28" spans="1:17" ht="13.2" x14ac:dyDescent="0.25">
      <c r="A28" s="12" t="s">
        <v>17</v>
      </c>
      <c r="B28" s="25"/>
      <c r="C28" s="45">
        <v>100</v>
      </c>
      <c r="D28" s="7">
        <v>0</v>
      </c>
      <c r="E28" s="7">
        <v>151402.31411485001</v>
      </c>
      <c r="F28" s="7">
        <f t="shared" si="0"/>
        <v>151402.31411485001</v>
      </c>
      <c r="G28" s="25"/>
      <c r="H28" s="12">
        <v>100</v>
      </c>
      <c r="I28" s="7">
        <v>0</v>
      </c>
      <c r="J28" s="19">
        <v>159044.25</v>
      </c>
      <c r="K28" s="6">
        <v>159044.25</v>
      </c>
      <c r="L28" s="17"/>
      <c r="M28" s="26"/>
      <c r="N28" s="50">
        <f t="shared" si="1"/>
        <v>0</v>
      </c>
      <c r="O28" s="51">
        <f t="shared" si="2"/>
        <v>-7641.9358851499856</v>
      </c>
      <c r="P28" s="8"/>
      <c r="Q28" s="33"/>
    </row>
    <row r="29" spans="1:17" ht="13.2" x14ac:dyDescent="0.25">
      <c r="A29" s="12" t="s">
        <v>18</v>
      </c>
      <c r="B29" s="25"/>
      <c r="C29" s="45">
        <v>116.95310000000001</v>
      </c>
      <c r="D29" s="7">
        <v>-1190909.9608</v>
      </c>
      <c r="E29" s="7">
        <v>2220537.9916812298</v>
      </c>
      <c r="F29" s="7">
        <f t="shared" si="0"/>
        <v>1029628.0308812298</v>
      </c>
      <c r="G29" s="25"/>
      <c r="H29" s="12">
        <v>120.4</v>
      </c>
      <c r="I29" s="7">
        <v>-1404327.97</v>
      </c>
      <c r="J29" s="19">
        <v>1784744.85</v>
      </c>
      <c r="K29" s="6">
        <v>380416.88000000012</v>
      </c>
      <c r="L29" s="17"/>
      <c r="M29" s="26"/>
      <c r="N29" s="50">
        <f t="shared" si="1"/>
        <v>-3.4468999999999994</v>
      </c>
      <c r="O29" s="51">
        <f t="shared" si="2"/>
        <v>649211.15088122967</v>
      </c>
      <c r="P29" s="8"/>
      <c r="Q29" s="33"/>
    </row>
    <row r="30" spans="1:17" ht="13.2" x14ac:dyDescent="0.25">
      <c r="A30" s="12" t="s">
        <v>19</v>
      </c>
      <c r="B30" s="25"/>
      <c r="C30" s="45">
        <v>77.693600000000004</v>
      </c>
      <c r="D30" s="7">
        <v>308784.9632</v>
      </c>
      <c r="E30" s="7">
        <v>0</v>
      </c>
      <c r="F30" s="7">
        <f t="shared" si="0"/>
        <v>308784.9632</v>
      </c>
      <c r="G30" s="25"/>
      <c r="H30" s="12">
        <v>78.7</v>
      </c>
      <c r="I30" s="7">
        <v>273864.44</v>
      </c>
      <c r="J30" s="19">
        <v>0</v>
      </c>
      <c r="K30" s="6">
        <v>273864.44</v>
      </c>
      <c r="L30" s="17"/>
      <c r="M30" s="26"/>
      <c r="N30" s="50">
        <f t="shared" si="1"/>
        <v>-1.0063999999999993</v>
      </c>
      <c r="O30" s="51">
        <f t="shared" si="2"/>
        <v>34920.523199999996</v>
      </c>
      <c r="P30" s="8"/>
      <c r="Q30" s="33"/>
    </row>
    <row r="31" spans="1:17" ht="13.2" x14ac:dyDescent="0.25">
      <c r="A31" s="12" t="s">
        <v>20</v>
      </c>
      <c r="B31" s="25"/>
      <c r="C31" s="45">
        <v>86.430199999999999</v>
      </c>
      <c r="D31" s="7">
        <v>420938.56800000003</v>
      </c>
      <c r="E31" s="7">
        <v>0</v>
      </c>
      <c r="F31" s="7">
        <f t="shared" si="0"/>
        <v>420938.56800000003</v>
      </c>
      <c r="G31" s="25"/>
      <c r="H31" s="12">
        <v>83</v>
      </c>
      <c r="I31" s="7">
        <v>635284.4</v>
      </c>
      <c r="J31" s="19">
        <v>0</v>
      </c>
      <c r="K31" s="6">
        <v>635284.4</v>
      </c>
      <c r="L31" s="17"/>
      <c r="M31" s="26"/>
      <c r="N31" s="50">
        <f t="shared" si="1"/>
        <v>3.4301999999999992</v>
      </c>
      <c r="O31" s="51">
        <f t="shared" si="2"/>
        <v>-214345.83199999999</v>
      </c>
      <c r="P31" s="8"/>
      <c r="Q31" s="33"/>
    </row>
    <row r="32" spans="1:17" ht="13.2" x14ac:dyDescent="0.25">
      <c r="A32" s="12" t="s">
        <v>21</v>
      </c>
      <c r="B32" s="25"/>
      <c r="C32" s="45">
        <v>59.520699999999998</v>
      </c>
      <c r="D32" s="7">
        <v>923601.35829999996</v>
      </c>
      <c r="E32" s="7">
        <v>508681.77444910997</v>
      </c>
      <c r="F32" s="7">
        <f t="shared" si="0"/>
        <v>1432283.13274911</v>
      </c>
      <c r="G32" s="25"/>
      <c r="H32" s="12">
        <v>60.3</v>
      </c>
      <c r="I32" s="7">
        <v>861522.33</v>
      </c>
      <c r="J32" s="19">
        <v>568345.68000000005</v>
      </c>
      <c r="K32" s="6">
        <v>1429868.01</v>
      </c>
      <c r="L32" s="17"/>
      <c r="M32" s="26"/>
      <c r="N32" s="50">
        <f t="shared" si="1"/>
        <v>-0.77929999999999922</v>
      </c>
      <c r="O32" s="51">
        <f t="shared" si="2"/>
        <v>2415.1227491099853</v>
      </c>
      <c r="P32" s="8"/>
      <c r="Q32" s="33"/>
    </row>
    <row r="33" spans="1:17" ht="13.2" x14ac:dyDescent="0.25">
      <c r="A33" s="12" t="s">
        <v>22</v>
      </c>
      <c r="B33" s="25"/>
      <c r="C33" s="45">
        <v>80.946100000000001</v>
      </c>
      <c r="D33" s="7">
        <v>21969.898000000001</v>
      </c>
      <c r="E33" s="7">
        <v>35445.878094539999</v>
      </c>
      <c r="F33" s="7">
        <f t="shared" si="0"/>
        <v>57415.77609454</v>
      </c>
      <c r="G33" s="25"/>
      <c r="H33" s="12">
        <v>86.4</v>
      </c>
      <c r="I33" s="7">
        <v>10790.37</v>
      </c>
      <c r="J33" s="19">
        <v>0</v>
      </c>
      <c r="K33" s="6">
        <v>10790.37</v>
      </c>
      <c r="L33" s="17"/>
      <c r="M33" s="26"/>
      <c r="N33" s="50">
        <f t="shared" si="1"/>
        <v>-5.4539000000000044</v>
      </c>
      <c r="O33" s="51">
        <f t="shared" si="2"/>
        <v>46625.406094539998</v>
      </c>
      <c r="P33" s="8"/>
      <c r="Q33" s="33"/>
    </row>
    <row r="34" spans="1:17" ht="13.2" x14ac:dyDescent="0.25">
      <c r="A34" s="12" t="s">
        <v>23</v>
      </c>
      <c r="B34" s="25"/>
      <c r="C34" s="45">
        <v>106.9905</v>
      </c>
      <c r="D34" s="7">
        <v>-32489.5111</v>
      </c>
      <c r="E34" s="7">
        <v>0</v>
      </c>
      <c r="F34" s="7">
        <f t="shared" si="0"/>
        <v>-32489.5111</v>
      </c>
      <c r="G34" s="25"/>
      <c r="H34" s="12">
        <v>109</v>
      </c>
      <c r="I34" s="7">
        <v>-39844.25</v>
      </c>
      <c r="J34" s="19">
        <v>0</v>
      </c>
      <c r="K34" s="6">
        <v>-39844.25</v>
      </c>
      <c r="L34" s="17"/>
      <c r="M34" s="26"/>
      <c r="N34" s="50">
        <f t="shared" si="1"/>
        <v>-2.0095000000000027</v>
      </c>
      <c r="O34" s="51">
        <f t="shared" si="2"/>
        <v>7354.7389000000003</v>
      </c>
      <c r="P34" s="8"/>
      <c r="Q34" s="33"/>
    </row>
    <row r="35" spans="1:17" ht="13.2" x14ac:dyDescent="0.25">
      <c r="A35" s="12" t="s">
        <v>24</v>
      </c>
      <c r="B35" s="25"/>
      <c r="C35" s="45">
        <v>67.413200000000003</v>
      </c>
      <c r="D35" s="7">
        <v>762745.91319999995</v>
      </c>
      <c r="E35" s="7">
        <v>0</v>
      </c>
      <c r="F35" s="7">
        <f t="shared" si="0"/>
        <v>762745.91319999995</v>
      </c>
      <c r="G35" s="25"/>
      <c r="H35" s="12">
        <v>66.400000000000006</v>
      </c>
      <c r="I35" s="7">
        <v>770707.28</v>
      </c>
      <c r="J35" s="19">
        <v>0</v>
      </c>
      <c r="K35" s="6">
        <v>770707.28</v>
      </c>
      <c r="L35" s="17"/>
      <c r="M35" s="26"/>
      <c r="N35" s="50">
        <f t="shared" si="1"/>
        <v>1.0131999999999977</v>
      </c>
      <c r="O35" s="51">
        <f t="shared" si="2"/>
        <v>-7961.3668000000762</v>
      </c>
      <c r="P35" s="8"/>
      <c r="Q35" s="33"/>
    </row>
    <row r="36" spans="1:17" ht="13.2" x14ac:dyDescent="0.25">
      <c r="A36" s="12" t="s">
        <v>25</v>
      </c>
      <c r="B36" s="25"/>
      <c r="C36" s="45">
        <v>607.64049999999997</v>
      </c>
      <c r="D36" s="7">
        <v>-517121.79960000003</v>
      </c>
      <c r="E36" s="7">
        <v>0</v>
      </c>
      <c r="F36" s="7">
        <f t="shared" si="0"/>
        <v>-517121.79960000003</v>
      </c>
      <c r="G36" s="25"/>
      <c r="H36" s="12">
        <v>652.1</v>
      </c>
      <c r="I36" s="7">
        <v>-577533.07999999996</v>
      </c>
      <c r="J36" s="19">
        <v>0</v>
      </c>
      <c r="K36" s="6">
        <v>-577533.07999999996</v>
      </c>
      <c r="L36" s="17"/>
      <c r="M36" s="26"/>
      <c r="N36" s="50">
        <f t="shared" si="1"/>
        <v>-44.459500000000048</v>
      </c>
      <c r="O36" s="51">
        <f t="shared" si="2"/>
        <v>60411.280399999931</v>
      </c>
      <c r="P36" s="8"/>
      <c r="Q36" s="33"/>
    </row>
    <row r="37" spans="1:17" ht="13.2" x14ac:dyDescent="0.25">
      <c r="A37" s="12" t="s">
        <v>26</v>
      </c>
      <c r="B37" s="25"/>
      <c r="C37" s="45">
        <v>50.5381</v>
      </c>
      <c r="D37" s="7">
        <v>440594.54849999998</v>
      </c>
      <c r="E37" s="7">
        <v>206975.93977898001</v>
      </c>
      <c r="F37" s="7">
        <f t="shared" si="0"/>
        <v>647570.48827898002</v>
      </c>
      <c r="G37" s="25"/>
      <c r="H37" s="12">
        <v>52.9</v>
      </c>
      <c r="I37" s="7">
        <v>383992.64</v>
      </c>
      <c r="J37" s="19">
        <v>184613.39</v>
      </c>
      <c r="K37" s="6">
        <v>568606.03</v>
      </c>
      <c r="L37" s="17"/>
      <c r="M37" s="26"/>
      <c r="N37" s="50">
        <f t="shared" si="1"/>
        <v>-2.3618999999999986</v>
      </c>
      <c r="O37" s="51">
        <f t="shared" si="2"/>
        <v>78964.45827897999</v>
      </c>
      <c r="P37" s="8"/>
      <c r="Q37" s="33"/>
    </row>
    <row r="38" spans="1:17" ht="13.2" x14ac:dyDescent="0.25">
      <c r="A38" s="12" t="s">
        <v>27</v>
      </c>
      <c r="B38" s="25"/>
      <c r="C38" s="45">
        <v>88.912199999999999</v>
      </c>
      <c r="D38" s="7">
        <v>25428.788499999999</v>
      </c>
      <c r="E38" s="7">
        <v>48755.573525549997</v>
      </c>
      <c r="F38" s="7">
        <f t="shared" si="0"/>
        <v>74184.362025549999</v>
      </c>
      <c r="G38" s="25"/>
      <c r="H38" s="12">
        <v>81.099999999999994</v>
      </c>
      <c r="I38" s="7">
        <v>72474.7</v>
      </c>
      <c r="J38" s="19">
        <v>89075.18</v>
      </c>
      <c r="K38" s="6">
        <v>161549.88</v>
      </c>
      <c r="L38" s="17"/>
      <c r="M38" s="26"/>
      <c r="N38" s="50">
        <f t="shared" si="1"/>
        <v>7.8122000000000043</v>
      </c>
      <c r="O38" s="51">
        <f t="shared" si="2"/>
        <v>-87365.517974450006</v>
      </c>
      <c r="P38" s="8"/>
      <c r="Q38" s="33"/>
    </row>
    <row r="39" spans="1:17" ht="13.2" x14ac:dyDescent="0.25">
      <c r="A39" s="12" t="s">
        <v>28</v>
      </c>
      <c r="B39" s="25"/>
      <c r="C39" s="45">
        <v>35.189300000000003</v>
      </c>
      <c r="D39" s="7">
        <v>280246.37569999998</v>
      </c>
      <c r="E39" s="7">
        <v>255323.14057027001</v>
      </c>
      <c r="F39" s="7">
        <f t="shared" si="0"/>
        <v>535569.51627026999</v>
      </c>
      <c r="G39" s="25"/>
      <c r="H39" s="12">
        <v>35.700000000000003</v>
      </c>
      <c r="I39" s="7">
        <v>261857.82</v>
      </c>
      <c r="J39" s="19">
        <v>258963.65</v>
      </c>
      <c r="K39" s="6">
        <v>520821.47</v>
      </c>
      <c r="L39" s="17"/>
      <c r="M39" s="26"/>
      <c r="N39" s="50">
        <f t="shared" si="1"/>
        <v>-0.51069999999999993</v>
      </c>
      <c r="O39" s="51">
        <f t="shared" si="2"/>
        <v>14748.046270270017</v>
      </c>
      <c r="P39" s="8"/>
      <c r="Q39" s="33"/>
    </row>
    <row r="40" spans="1:17" ht="13.2" x14ac:dyDescent="0.25">
      <c r="A40" s="12" t="s">
        <v>29</v>
      </c>
      <c r="B40" s="25"/>
      <c r="C40" s="45">
        <v>119.2791</v>
      </c>
      <c r="D40" s="7">
        <v>-367799.5123</v>
      </c>
      <c r="E40" s="7">
        <v>0</v>
      </c>
      <c r="F40" s="7">
        <f t="shared" si="0"/>
        <v>-367799.5123</v>
      </c>
      <c r="G40" s="25"/>
      <c r="H40" s="12">
        <v>122.4</v>
      </c>
      <c r="I40" s="7">
        <v>-412462.68</v>
      </c>
      <c r="J40" s="19">
        <v>0</v>
      </c>
      <c r="K40" s="6">
        <v>-412462.68</v>
      </c>
      <c r="L40" s="17"/>
      <c r="M40" s="26"/>
      <c r="N40" s="50">
        <f t="shared" si="1"/>
        <v>-3.120900000000006</v>
      </c>
      <c r="O40" s="51">
        <f t="shared" si="2"/>
        <v>44663.167699999991</v>
      </c>
      <c r="P40" s="8"/>
      <c r="Q40" s="33"/>
    </row>
    <row r="41" spans="1:17" ht="13.2" x14ac:dyDescent="0.25">
      <c r="A41" s="12" t="s">
        <v>30</v>
      </c>
      <c r="B41" s="25"/>
      <c r="C41" s="45">
        <v>32.249299999999998</v>
      </c>
      <c r="D41" s="7">
        <v>302690.94809999998</v>
      </c>
      <c r="E41" s="7">
        <v>333291.52594398998</v>
      </c>
      <c r="F41" s="7">
        <f t="shared" ref="F41:F72" si="3">SUM(D41:E41)</f>
        <v>635982.47404399002</v>
      </c>
      <c r="G41" s="25"/>
      <c r="H41" s="12">
        <v>34.6</v>
      </c>
      <c r="I41" s="7">
        <v>269175.01</v>
      </c>
      <c r="J41" s="19">
        <v>318688.81</v>
      </c>
      <c r="K41" s="6">
        <v>587863.82000000007</v>
      </c>
      <c r="L41" s="17"/>
      <c r="M41" s="26"/>
      <c r="N41" s="50">
        <f t="shared" si="1"/>
        <v>-2.3507000000000033</v>
      </c>
      <c r="O41" s="51">
        <f t="shared" si="2"/>
        <v>48118.654043989955</v>
      </c>
      <c r="P41" s="8"/>
      <c r="Q41" s="33"/>
    </row>
    <row r="42" spans="1:17" ht="13.2" x14ac:dyDescent="0.25">
      <c r="A42" s="12" t="s">
        <v>31</v>
      </c>
      <c r="B42" s="25"/>
      <c r="C42" s="45">
        <v>64.247299999999996</v>
      </c>
      <c r="D42" s="7">
        <v>127933.00350000001</v>
      </c>
      <c r="E42" s="7">
        <v>0</v>
      </c>
      <c r="F42" s="7">
        <f t="shared" si="3"/>
        <v>127933.00350000001</v>
      </c>
      <c r="G42" s="25"/>
      <c r="H42" s="12">
        <v>61.9</v>
      </c>
      <c r="I42" s="7">
        <v>148540.76</v>
      </c>
      <c r="J42" s="19">
        <v>0</v>
      </c>
      <c r="K42" s="6">
        <v>148540.76</v>
      </c>
      <c r="L42" s="17"/>
      <c r="M42" s="26"/>
      <c r="N42" s="50">
        <f t="shared" si="1"/>
        <v>2.3472999999999971</v>
      </c>
      <c r="O42" s="51">
        <f t="shared" si="2"/>
        <v>-20607.756500000003</v>
      </c>
      <c r="P42" s="8"/>
      <c r="Q42" s="33"/>
    </row>
    <row r="43" spans="1:17" ht="14.4" customHeight="1" x14ac:dyDescent="0.25">
      <c r="A43" s="39" t="s">
        <v>32</v>
      </c>
      <c r="B43" s="25"/>
      <c r="C43" s="45">
        <v>73.297399999999996</v>
      </c>
      <c r="D43" s="7">
        <v>273247.13270000002</v>
      </c>
      <c r="E43" s="7">
        <v>140000</v>
      </c>
      <c r="F43" s="7">
        <f t="shared" si="3"/>
        <v>413247.13270000002</v>
      </c>
      <c r="G43" s="25"/>
      <c r="H43" s="12">
        <v>69.5</v>
      </c>
      <c r="I43" s="7">
        <v>348682.38</v>
      </c>
      <c r="J43" s="19">
        <v>140000</v>
      </c>
      <c r="K43" s="6">
        <v>488682.38</v>
      </c>
      <c r="L43" s="17"/>
      <c r="M43" s="26"/>
      <c r="N43" s="50">
        <f t="shared" si="1"/>
        <v>3.7973999999999961</v>
      </c>
      <c r="O43" s="51">
        <f t="shared" si="2"/>
        <v>-75435.247299999988</v>
      </c>
      <c r="P43" s="8"/>
      <c r="Q43" s="33"/>
    </row>
    <row r="44" spans="1:17" ht="13.2" x14ac:dyDescent="0.25">
      <c r="A44" s="12" t="s">
        <v>33</v>
      </c>
      <c r="B44" s="25"/>
      <c r="C44" s="45">
        <v>74.189899999999994</v>
      </c>
      <c r="D44" s="7">
        <v>383412.96</v>
      </c>
      <c r="E44" s="7">
        <v>295322.29709991999</v>
      </c>
      <c r="F44" s="7">
        <f t="shared" si="3"/>
        <v>678735.25709991995</v>
      </c>
      <c r="G44" s="25"/>
      <c r="H44" s="12">
        <v>74.7</v>
      </c>
      <c r="I44" s="7">
        <v>356533.91</v>
      </c>
      <c r="J44" s="19">
        <v>264822.71999999997</v>
      </c>
      <c r="K44" s="6">
        <v>621356.62999999989</v>
      </c>
      <c r="L44" s="17"/>
      <c r="M44" s="26"/>
      <c r="N44" s="50">
        <f t="shared" si="1"/>
        <v>-0.51010000000000844</v>
      </c>
      <c r="O44" s="51">
        <f t="shared" si="2"/>
        <v>57378.627099920064</v>
      </c>
      <c r="P44" s="8"/>
      <c r="Q44" s="33"/>
    </row>
    <row r="45" spans="1:17" ht="13.2" x14ac:dyDescent="0.25">
      <c r="A45" s="12" t="s">
        <v>34</v>
      </c>
      <c r="B45" s="25"/>
      <c r="C45" s="45">
        <v>73.525199999999998</v>
      </c>
      <c r="D45" s="7">
        <v>208011.19349999999</v>
      </c>
      <c r="E45" s="7">
        <v>0</v>
      </c>
      <c r="F45" s="7">
        <f t="shared" si="3"/>
        <v>208011.19349999999</v>
      </c>
      <c r="G45" s="25"/>
      <c r="H45" s="12">
        <v>71.7</v>
      </c>
      <c r="I45" s="7">
        <v>233570.65</v>
      </c>
      <c r="J45" s="19">
        <v>0</v>
      </c>
      <c r="K45" s="6">
        <v>233570.65</v>
      </c>
      <c r="L45" s="17"/>
      <c r="M45" s="26"/>
      <c r="N45" s="50">
        <f t="shared" si="1"/>
        <v>1.8251999999999953</v>
      </c>
      <c r="O45" s="51">
        <f t="shared" si="2"/>
        <v>-25559.4565</v>
      </c>
      <c r="P45" s="8"/>
      <c r="Q45" s="33"/>
    </row>
    <row r="46" spans="1:17" ht="13.2" x14ac:dyDescent="0.25">
      <c r="A46" s="12" t="s">
        <v>35</v>
      </c>
      <c r="B46" s="25"/>
      <c r="C46" s="45">
        <v>100</v>
      </c>
      <c r="D46" s="7">
        <v>0</v>
      </c>
      <c r="E46" s="7">
        <v>95849.974563220007</v>
      </c>
      <c r="F46" s="7">
        <f t="shared" si="3"/>
        <v>95849.974563220007</v>
      </c>
      <c r="G46" s="25"/>
      <c r="H46" s="12">
        <v>100</v>
      </c>
      <c r="I46" s="7">
        <v>0</v>
      </c>
      <c r="J46" s="19">
        <v>93761.08</v>
      </c>
      <c r="K46" s="6">
        <v>93761.08</v>
      </c>
      <c r="L46" s="17"/>
      <c r="M46" s="26"/>
      <c r="N46" s="50">
        <f t="shared" si="1"/>
        <v>0</v>
      </c>
      <c r="O46" s="51">
        <f t="shared" si="2"/>
        <v>2088.8945632200048</v>
      </c>
      <c r="P46" s="8"/>
      <c r="Q46" s="33"/>
    </row>
    <row r="47" spans="1:17" ht="13.2" x14ac:dyDescent="0.25">
      <c r="A47" s="12" t="s">
        <v>36</v>
      </c>
      <c r="B47" s="25"/>
      <c r="C47" s="45">
        <v>73.926900000000003</v>
      </c>
      <c r="D47" s="7">
        <v>925905.64500000002</v>
      </c>
      <c r="E47" s="7">
        <v>1553549.3239599799</v>
      </c>
      <c r="F47" s="7">
        <f t="shared" si="3"/>
        <v>2479454.9689599797</v>
      </c>
      <c r="G47" s="25"/>
      <c r="H47" s="12">
        <v>75.2</v>
      </c>
      <c r="I47" s="7">
        <v>812472.7</v>
      </c>
      <c r="J47" s="19">
        <v>1657567.49</v>
      </c>
      <c r="K47" s="6">
        <v>2470040.19</v>
      </c>
      <c r="L47" s="17"/>
      <c r="M47" s="26"/>
      <c r="N47" s="50">
        <f t="shared" si="1"/>
        <v>-1.2730999999999995</v>
      </c>
      <c r="O47" s="51">
        <f t="shared" si="2"/>
        <v>9414.7789599797688</v>
      </c>
      <c r="P47" s="8"/>
      <c r="Q47" s="33"/>
    </row>
    <row r="48" spans="1:17" ht="13.2" x14ac:dyDescent="0.25">
      <c r="A48" s="12" t="s">
        <v>37</v>
      </c>
      <c r="B48" s="25"/>
      <c r="C48" s="45">
        <v>49.958300000000001</v>
      </c>
      <c r="D48" s="7">
        <v>844869.49100000004</v>
      </c>
      <c r="E48" s="7">
        <v>128374.13464048</v>
      </c>
      <c r="F48" s="7">
        <f t="shared" si="3"/>
        <v>973243.62564048008</v>
      </c>
      <c r="G48" s="25"/>
      <c r="H48" s="12">
        <v>48.6</v>
      </c>
      <c r="I48" s="7">
        <v>884038.34</v>
      </c>
      <c r="J48" s="19">
        <v>44708.66</v>
      </c>
      <c r="K48" s="6">
        <v>928747</v>
      </c>
      <c r="L48" s="17"/>
      <c r="M48" s="26"/>
      <c r="N48" s="50">
        <f t="shared" si="1"/>
        <v>1.3582999999999998</v>
      </c>
      <c r="O48" s="51">
        <f t="shared" si="2"/>
        <v>44496.625640480081</v>
      </c>
      <c r="P48" s="8"/>
      <c r="Q48" s="33"/>
    </row>
    <row r="49" spans="1:17" ht="13.2" x14ac:dyDescent="0.25">
      <c r="A49" s="12" t="s">
        <v>38</v>
      </c>
      <c r="B49" s="25"/>
      <c r="C49" s="45">
        <v>84.420199999999994</v>
      </c>
      <c r="D49" s="7">
        <v>64219.118399999999</v>
      </c>
      <c r="E49" s="7">
        <v>0</v>
      </c>
      <c r="F49" s="7">
        <f t="shared" si="3"/>
        <v>64219.118399999999</v>
      </c>
      <c r="G49" s="25"/>
      <c r="H49" s="12">
        <v>84.1</v>
      </c>
      <c r="I49" s="7">
        <v>64863.69</v>
      </c>
      <c r="J49" s="19">
        <v>0</v>
      </c>
      <c r="K49" s="6">
        <v>64863.69</v>
      </c>
      <c r="L49" s="17"/>
      <c r="M49" s="26"/>
      <c r="N49" s="50">
        <f t="shared" si="1"/>
        <v>0.32019999999999982</v>
      </c>
      <c r="O49" s="51">
        <f t="shared" si="2"/>
        <v>-644.57160000000295</v>
      </c>
      <c r="P49" s="8"/>
      <c r="Q49" s="33"/>
    </row>
    <row r="50" spans="1:17" ht="13.2" x14ac:dyDescent="0.25">
      <c r="A50" s="12" t="s">
        <v>39</v>
      </c>
      <c r="B50" s="25"/>
      <c r="C50" s="45">
        <v>131.35220000000001</v>
      </c>
      <c r="D50" s="7">
        <v>-911782.54249999998</v>
      </c>
      <c r="E50" s="7">
        <v>0</v>
      </c>
      <c r="F50" s="7">
        <f t="shared" si="3"/>
        <v>-911782.54249999998</v>
      </c>
      <c r="G50" s="25"/>
      <c r="H50" s="12">
        <v>134.4</v>
      </c>
      <c r="I50" s="7">
        <v>-983398.5</v>
      </c>
      <c r="J50" s="19">
        <v>0</v>
      </c>
      <c r="K50" s="6">
        <v>-983398.5</v>
      </c>
      <c r="L50" s="17"/>
      <c r="M50" s="26"/>
      <c r="N50" s="50">
        <f t="shared" si="1"/>
        <v>-3.0477999999999952</v>
      </c>
      <c r="O50" s="51">
        <f t="shared" si="2"/>
        <v>71615.957500000019</v>
      </c>
      <c r="P50" s="8"/>
      <c r="Q50" s="33"/>
    </row>
    <row r="51" spans="1:17" ht="13.2" x14ac:dyDescent="0.25">
      <c r="A51" s="12" t="s">
        <v>40</v>
      </c>
      <c r="B51" s="25"/>
      <c r="C51" s="45">
        <v>65.827600000000004</v>
      </c>
      <c r="D51" s="7">
        <v>290659.16879999998</v>
      </c>
      <c r="E51" s="7">
        <v>0</v>
      </c>
      <c r="F51" s="7">
        <f t="shared" si="3"/>
        <v>290659.16879999998</v>
      </c>
      <c r="G51" s="25"/>
      <c r="H51" s="12">
        <v>68.3</v>
      </c>
      <c r="I51" s="7">
        <v>237571.24</v>
      </c>
      <c r="J51" s="19">
        <v>0</v>
      </c>
      <c r="K51" s="6">
        <v>237571.24</v>
      </c>
      <c r="L51" s="17"/>
      <c r="M51" s="26"/>
      <c r="N51" s="50">
        <f t="shared" si="1"/>
        <v>-2.4723999999999933</v>
      </c>
      <c r="O51" s="51">
        <f t="shared" si="2"/>
        <v>53087.928799999994</v>
      </c>
      <c r="P51" s="8"/>
      <c r="Q51" s="33"/>
    </row>
    <row r="52" spans="1:17" ht="13.2" x14ac:dyDescent="0.25">
      <c r="A52" s="12" t="s">
        <v>41</v>
      </c>
      <c r="B52" s="25"/>
      <c r="C52" s="45">
        <v>153.9487</v>
      </c>
      <c r="D52" s="7">
        <v>-275268.27600000001</v>
      </c>
      <c r="E52" s="7">
        <v>0</v>
      </c>
      <c r="F52" s="7">
        <f t="shared" si="3"/>
        <v>-275268.27600000001</v>
      </c>
      <c r="G52" s="25"/>
      <c r="H52" s="12">
        <v>138.30000000000001</v>
      </c>
      <c r="I52" s="7">
        <v>-193908.81</v>
      </c>
      <c r="J52" s="19">
        <v>0</v>
      </c>
      <c r="K52" s="6">
        <v>-193908.81</v>
      </c>
      <c r="L52" s="17"/>
      <c r="M52" s="26"/>
      <c r="N52" s="50">
        <f t="shared" si="1"/>
        <v>15.648699999999991</v>
      </c>
      <c r="O52" s="51">
        <f t="shared" si="2"/>
        <v>-81359.466000000015</v>
      </c>
      <c r="P52" s="8"/>
      <c r="Q52" s="33"/>
    </row>
    <row r="53" spans="1:17" ht="13.2" x14ac:dyDescent="0.25">
      <c r="A53" s="12" t="s">
        <v>42</v>
      </c>
      <c r="B53" s="25"/>
      <c r="C53" s="45">
        <v>129.5462</v>
      </c>
      <c r="D53" s="7">
        <v>-368163.88559999998</v>
      </c>
      <c r="E53" s="7">
        <v>0</v>
      </c>
      <c r="F53" s="7">
        <f t="shared" si="3"/>
        <v>-368163.88559999998</v>
      </c>
      <c r="G53" s="25"/>
      <c r="H53" s="12">
        <v>121.7</v>
      </c>
      <c r="I53" s="7">
        <v>-258098.6</v>
      </c>
      <c r="J53" s="19">
        <v>0</v>
      </c>
      <c r="K53" s="6">
        <v>-258098.6</v>
      </c>
      <c r="L53" s="17"/>
      <c r="M53" s="26"/>
      <c r="N53" s="50">
        <f t="shared" si="1"/>
        <v>7.8461999999999961</v>
      </c>
      <c r="O53" s="51">
        <f t="shared" si="2"/>
        <v>-110065.28559999997</v>
      </c>
      <c r="P53" s="8"/>
      <c r="Q53" s="33"/>
    </row>
    <row r="54" spans="1:17" ht="13.2" x14ac:dyDescent="0.25">
      <c r="A54" s="12" t="s">
        <v>43</v>
      </c>
      <c r="B54" s="25"/>
      <c r="C54" s="45">
        <v>63.208199999999998</v>
      </c>
      <c r="D54" s="7">
        <v>3464295.3004000001</v>
      </c>
      <c r="E54" s="7">
        <v>0</v>
      </c>
      <c r="F54" s="7">
        <f t="shared" si="3"/>
        <v>3464295.3004000001</v>
      </c>
      <c r="G54" s="25"/>
      <c r="H54" s="12">
        <v>64</v>
      </c>
      <c r="I54" s="7">
        <v>3183950.01</v>
      </c>
      <c r="J54" s="19">
        <v>0</v>
      </c>
      <c r="K54" s="6">
        <v>3183950.01</v>
      </c>
      <c r="L54" s="17"/>
      <c r="M54" s="26"/>
      <c r="N54" s="50">
        <f t="shared" si="1"/>
        <v>-0.79180000000000206</v>
      </c>
      <c r="O54" s="51">
        <f t="shared" si="2"/>
        <v>280345.29040000029</v>
      </c>
      <c r="P54" s="8"/>
      <c r="Q54" s="33"/>
    </row>
    <row r="55" spans="1:17" ht="13.2" x14ac:dyDescent="0.25">
      <c r="A55" s="12" t="s">
        <v>44</v>
      </c>
      <c r="B55" s="25"/>
      <c r="C55" s="45">
        <v>86.453400000000002</v>
      </c>
      <c r="D55" s="7">
        <v>34369.226199999997</v>
      </c>
      <c r="E55" s="7">
        <v>0</v>
      </c>
      <c r="F55" s="7">
        <f t="shared" si="3"/>
        <v>34369.226199999997</v>
      </c>
      <c r="G55" s="25"/>
      <c r="H55" s="12">
        <v>88.1</v>
      </c>
      <c r="I55" s="7">
        <v>25601.85</v>
      </c>
      <c r="J55" s="19">
        <v>0</v>
      </c>
      <c r="K55" s="6">
        <v>25601.85</v>
      </c>
      <c r="L55" s="17"/>
      <c r="M55" s="26"/>
      <c r="N55" s="50">
        <f t="shared" si="1"/>
        <v>-1.6465999999999923</v>
      </c>
      <c r="O55" s="51">
        <f t="shared" si="2"/>
        <v>8767.3761999999988</v>
      </c>
      <c r="P55" s="8"/>
      <c r="Q55" s="33"/>
    </row>
    <row r="56" spans="1:17" ht="13.2" x14ac:dyDescent="0.25">
      <c r="A56" s="12" t="s">
        <v>45</v>
      </c>
      <c r="B56" s="25"/>
      <c r="C56" s="45">
        <v>43.340299999999999</v>
      </c>
      <c r="D56" s="7">
        <v>46938.034099999997</v>
      </c>
      <c r="E56" s="7">
        <v>47224.883952080003</v>
      </c>
      <c r="F56" s="7">
        <f t="shared" si="3"/>
        <v>94162.91805208</v>
      </c>
      <c r="G56" s="25"/>
      <c r="H56" s="12">
        <v>40.799999999999997</v>
      </c>
      <c r="I56" s="7">
        <v>49764.160000000003</v>
      </c>
      <c r="J56" s="19">
        <v>49677.03</v>
      </c>
      <c r="K56" s="6">
        <v>99441.19</v>
      </c>
      <c r="L56" s="17"/>
      <c r="M56" s="26"/>
      <c r="N56" s="50">
        <f t="shared" si="1"/>
        <v>2.540300000000002</v>
      </c>
      <c r="O56" s="51">
        <f t="shared" si="2"/>
        <v>-5278.2719479200023</v>
      </c>
      <c r="P56" s="8"/>
      <c r="Q56" s="33"/>
    </row>
    <row r="57" spans="1:17" ht="13.2" x14ac:dyDescent="0.25">
      <c r="A57" s="12" t="s">
        <v>46</v>
      </c>
      <c r="B57" s="25"/>
      <c r="C57" s="45">
        <v>59.380499999999998</v>
      </c>
      <c r="D57" s="7">
        <v>367121.94219999999</v>
      </c>
      <c r="E57" s="7">
        <v>342916.26946604002</v>
      </c>
      <c r="F57" s="7">
        <f t="shared" si="3"/>
        <v>710038.21166604001</v>
      </c>
      <c r="G57" s="25"/>
      <c r="H57" s="12">
        <v>57.4</v>
      </c>
      <c r="I57" s="7">
        <v>390988.68</v>
      </c>
      <c r="J57" s="19">
        <v>407317.59</v>
      </c>
      <c r="K57" s="6">
        <v>798306.27</v>
      </c>
      <c r="L57" s="17"/>
      <c r="M57" s="26"/>
      <c r="N57" s="50">
        <f t="shared" si="1"/>
        <v>1.9804999999999993</v>
      </c>
      <c r="O57" s="51">
        <f t="shared" si="2"/>
        <v>-88268.058333960013</v>
      </c>
      <c r="P57" s="8"/>
      <c r="Q57" s="33"/>
    </row>
    <row r="58" spans="1:17" ht="13.2" x14ac:dyDescent="0.25">
      <c r="A58" s="12" t="s">
        <v>47</v>
      </c>
      <c r="B58" s="25"/>
      <c r="C58" s="45">
        <v>65.087400000000002</v>
      </c>
      <c r="D58" s="7">
        <v>806840.60089999996</v>
      </c>
      <c r="E58" s="7">
        <v>1922021.2335490901</v>
      </c>
      <c r="F58" s="7">
        <f t="shared" si="3"/>
        <v>2728861.8344490901</v>
      </c>
      <c r="G58" s="25"/>
      <c r="H58" s="12">
        <v>66.3</v>
      </c>
      <c r="I58" s="7">
        <v>735955.29</v>
      </c>
      <c r="J58" s="19">
        <v>1958486.46</v>
      </c>
      <c r="K58" s="6">
        <v>2694441.75</v>
      </c>
      <c r="L58" s="17"/>
      <c r="M58" s="26"/>
      <c r="N58" s="50">
        <f t="shared" si="1"/>
        <v>-1.2125999999999948</v>
      </c>
      <c r="O58" s="51">
        <f t="shared" si="2"/>
        <v>34420.084449090064</v>
      </c>
      <c r="P58" s="8"/>
      <c r="Q58" s="33"/>
    </row>
    <row r="59" spans="1:17" ht="13.2" x14ac:dyDescent="0.25">
      <c r="A59" s="12" t="s">
        <v>48</v>
      </c>
      <c r="B59" s="25"/>
      <c r="C59" s="45">
        <v>49.686300000000003</v>
      </c>
      <c r="D59" s="7">
        <v>1161341.7320000001</v>
      </c>
      <c r="E59" s="7">
        <v>1457891.8226494901</v>
      </c>
      <c r="F59" s="7">
        <f t="shared" si="3"/>
        <v>2619233.5546494899</v>
      </c>
      <c r="G59" s="25"/>
      <c r="H59" s="12">
        <v>49.3</v>
      </c>
      <c r="I59" s="7">
        <v>1161146.28</v>
      </c>
      <c r="J59" s="19">
        <v>1626744.77</v>
      </c>
      <c r="K59" s="6">
        <v>2787891.05</v>
      </c>
      <c r="L59" s="17"/>
      <c r="M59" s="26"/>
      <c r="N59" s="50">
        <f t="shared" si="1"/>
        <v>0.38630000000000564</v>
      </c>
      <c r="O59" s="51">
        <f t="shared" si="2"/>
        <v>-168657.49535050988</v>
      </c>
      <c r="P59" s="8"/>
      <c r="Q59" s="33"/>
    </row>
    <row r="60" spans="1:17" ht="13.2" x14ac:dyDescent="0.25">
      <c r="A60" s="12" t="s">
        <v>49</v>
      </c>
      <c r="B60" s="25"/>
      <c r="C60" s="45">
        <v>122.0365</v>
      </c>
      <c r="D60" s="7">
        <v>-37006.294900000001</v>
      </c>
      <c r="E60" s="7">
        <v>0</v>
      </c>
      <c r="F60" s="7">
        <f t="shared" si="3"/>
        <v>-37006.294900000001</v>
      </c>
      <c r="G60" s="25"/>
      <c r="H60" s="12">
        <v>126.5</v>
      </c>
      <c r="I60" s="7">
        <v>-43865.21</v>
      </c>
      <c r="J60" s="19">
        <v>0</v>
      </c>
      <c r="K60" s="6">
        <v>-43865.21</v>
      </c>
      <c r="L60" s="17"/>
      <c r="M60" s="26"/>
      <c r="N60" s="50">
        <f t="shared" si="1"/>
        <v>-4.4634999999999962</v>
      </c>
      <c r="O60" s="51">
        <f t="shared" si="2"/>
        <v>6858.9150999999983</v>
      </c>
      <c r="P60" s="8"/>
      <c r="Q60" s="33"/>
    </row>
    <row r="61" spans="1:17" ht="13.2" x14ac:dyDescent="0.25">
      <c r="A61" s="12" t="s">
        <v>50</v>
      </c>
      <c r="B61" s="25"/>
      <c r="C61" s="45">
        <v>106.1887</v>
      </c>
      <c r="D61" s="7">
        <v>-102192.22749999999</v>
      </c>
      <c r="E61" s="7">
        <v>0</v>
      </c>
      <c r="F61" s="7">
        <f t="shared" si="3"/>
        <v>-102192.22749999999</v>
      </c>
      <c r="G61" s="25"/>
      <c r="H61" s="12">
        <v>106.4</v>
      </c>
      <c r="I61" s="7">
        <v>-101995.13</v>
      </c>
      <c r="J61" s="19">
        <v>0</v>
      </c>
      <c r="K61" s="6">
        <v>-101995.13</v>
      </c>
      <c r="L61" s="17"/>
      <c r="M61" s="26"/>
      <c r="N61" s="50">
        <f t="shared" si="1"/>
        <v>-0.21130000000000848</v>
      </c>
      <c r="O61" s="51">
        <f t="shared" si="2"/>
        <v>-197.09749999998894</v>
      </c>
      <c r="P61" s="8"/>
      <c r="Q61" s="33"/>
    </row>
    <row r="62" spans="1:17" ht="13.2" x14ac:dyDescent="0.25">
      <c r="A62" s="12" t="s">
        <v>51</v>
      </c>
      <c r="B62" s="25"/>
      <c r="C62" s="45">
        <v>56.646799999999999</v>
      </c>
      <c r="D62" s="7">
        <v>275891.69300000003</v>
      </c>
      <c r="E62" s="7">
        <v>0</v>
      </c>
      <c r="F62" s="7">
        <f t="shared" si="3"/>
        <v>275891.69300000003</v>
      </c>
      <c r="G62" s="25"/>
      <c r="H62" s="12">
        <v>56.7</v>
      </c>
      <c r="I62" s="7">
        <v>267826</v>
      </c>
      <c r="J62" s="19">
        <v>0</v>
      </c>
      <c r="K62" s="6">
        <v>267826</v>
      </c>
      <c r="L62" s="17"/>
      <c r="M62" s="26"/>
      <c r="N62" s="50">
        <f t="shared" si="1"/>
        <v>-5.3200000000003911E-2</v>
      </c>
      <c r="O62" s="51">
        <f t="shared" si="2"/>
        <v>8065.6930000000284</v>
      </c>
      <c r="P62" s="8"/>
      <c r="Q62" s="33"/>
    </row>
    <row r="63" spans="1:17" ht="13.2" x14ac:dyDescent="0.25">
      <c r="A63" s="12" t="s">
        <v>52</v>
      </c>
      <c r="B63" s="25"/>
      <c r="C63" s="45">
        <v>97.209299999999999</v>
      </c>
      <c r="D63" s="7">
        <v>5250.6131999999998</v>
      </c>
      <c r="E63" s="7">
        <v>0</v>
      </c>
      <c r="F63" s="7">
        <f t="shared" si="3"/>
        <v>5250.6131999999998</v>
      </c>
      <c r="G63" s="25"/>
      <c r="H63" s="12">
        <v>97</v>
      </c>
      <c r="I63" s="7">
        <v>5915.12</v>
      </c>
      <c r="J63" s="19">
        <v>0</v>
      </c>
      <c r="K63" s="6">
        <v>5915.12</v>
      </c>
      <c r="L63" s="17"/>
      <c r="M63" s="26"/>
      <c r="N63" s="50">
        <f t="shared" si="1"/>
        <v>0.20929999999999893</v>
      </c>
      <c r="O63" s="51">
        <f t="shared" si="2"/>
        <v>-664.50680000000011</v>
      </c>
      <c r="P63" s="8"/>
      <c r="Q63" s="33"/>
    </row>
    <row r="64" spans="1:17" ht="13.2" x14ac:dyDescent="0.25">
      <c r="A64" s="12" t="s">
        <v>53</v>
      </c>
      <c r="B64" s="25"/>
      <c r="C64" s="45">
        <v>47.572600000000001</v>
      </c>
      <c r="D64" s="7">
        <v>378752.98249999998</v>
      </c>
      <c r="E64" s="7">
        <v>3619.24881822</v>
      </c>
      <c r="F64" s="7">
        <f t="shared" si="3"/>
        <v>382372.23131821997</v>
      </c>
      <c r="G64" s="25"/>
      <c r="H64" s="12">
        <v>42.4</v>
      </c>
      <c r="I64" s="7">
        <v>445475.14</v>
      </c>
      <c r="J64" s="19">
        <v>0</v>
      </c>
      <c r="K64" s="6">
        <v>445475.14</v>
      </c>
      <c r="L64" s="17"/>
      <c r="M64" s="26"/>
      <c r="N64" s="50">
        <f t="shared" si="1"/>
        <v>5.1726000000000028</v>
      </c>
      <c r="O64" s="51">
        <f t="shared" si="2"/>
        <v>-63102.908681780042</v>
      </c>
      <c r="P64" s="8"/>
      <c r="Q64" s="33"/>
    </row>
    <row r="65" spans="1:17" ht="13.2" x14ac:dyDescent="0.25">
      <c r="A65" s="12" t="s">
        <v>54</v>
      </c>
      <c r="B65" s="25"/>
      <c r="C65" s="45">
        <v>38.992100000000001</v>
      </c>
      <c r="D65" s="7">
        <v>83309.788100000005</v>
      </c>
      <c r="E65" s="7">
        <v>70666.016781600003</v>
      </c>
      <c r="F65" s="7">
        <f t="shared" si="3"/>
        <v>153975.80488160002</v>
      </c>
      <c r="G65" s="25"/>
      <c r="H65" s="12">
        <v>40.200000000000003</v>
      </c>
      <c r="I65" s="7">
        <v>77147.350000000006</v>
      </c>
      <c r="J65" s="19">
        <v>64584.36</v>
      </c>
      <c r="K65" s="6">
        <v>141731.71000000002</v>
      </c>
      <c r="L65" s="17"/>
      <c r="M65" s="26"/>
      <c r="N65" s="50">
        <f t="shared" si="1"/>
        <v>-1.2079000000000022</v>
      </c>
      <c r="O65" s="51">
        <f t="shared" si="2"/>
        <v>12244.094881600002</v>
      </c>
      <c r="P65" s="8"/>
      <c r="Q65" s="33"/>
    </row>
    <row r="66" spans="1:17" ht="13.2" x14ac:dyDescent="0.25">
      <c r="A66" s="12" t="s">
        <v>55</v>
      </c>
      <c r="B66" s="25"/>
      <c r="C66" s="45">
        <v>152.2022</v>
      </c>
      <c r="D66" s="7">
        <v>-129471.24460000001</v>
      </c>
      <c r="E66" s="7">
        <v>78067.836424649999</v>
      </c>
      <c r="F66" s="7">
        <f t="shared" si="3"/>
        <v>-51403.408175350007</v>
      </c>
      <c r="G66" s="25"/>
      <c r="H66" s="12">
        <v>149.5</v>
      </c>
      <c r="I66" s="7">
        <v>-121811.94</v>
      </c>
      <c r="J66" s="19">
        <v>101606.69</v>
      </c>
      <c r="K66" s="6">
        <v>-20205.25</v>
      </c>
      <c r="L66" s="17"/>
      <c r="M66" s="26"/>
      <c r="N66" s="50">
        <f t="shared" si="1"/>
        <v>2.7022000000000048</v>
      </c>
      <c r="O66" s="51">
        <f t="shared" si="2"/>
        <v>-31198.158175350007</v>
      </c>
      <c r="P66" s="8"/>
      <c r="Q66" s="33"/>
    </row>
    <row r="67" spans="1:17" ht="13.2" x14ac:dyDescent="0.25">
      <c r="A67" s="12" t="s">
        <v>56</v>
      </c>
      <c r="B67" s="25"/>
      <c r="C67" s="45">
        <v>78.149299999999997</v>
      </c>
      <c r="D67" s="7">
        <v>219923.79629999999</v>
      </c>
      <c r="E67" s="7">
        <v>40237.883590079997</v>
      </c>
      <c r="F67" s="7">
        <f t="shared" si="3"/>
        <v>260161.67989007998</v>
      </c>
      <c r="G67" s="25"/>
      <c r="H67" s="12">
        <v>82.9</v>
      </c>
      <c r="I67" s="7">
        <v>128484.16</v>
      </c>
      <c r="J67" s="19">
        <v>17230.09</v>
      </c>
      <c r="K67" s="6">
        <v>145714.25</v>
      </c>
      <c r="L67" s="17"/>
      <c r="M67" s="26"/>
      <c r="N67" s="50">
        <f t="shared" si="1"/>
        <v>-4.750700000000009</v>
      </c>
      <c r="O67" s="51">
        <f t="shared" si="2"/>
        <v>114447.42989007998</v>
      </c>
      <c r="P67" s="8"/>
      <c r="Q67" s="33"/>
    </row>
    <row r="68" spans="1:17" ht="13.2" x14ac:dyDescent="0.25">
      <c r="A68" s="12" t="s">
        <v>57</v>
      </c>
      <c r="B68" s="25"/>
      <c r="C68" s="45">
        <v>38.495600000000003</v>
      </c>
      <c r="D68" s="7">
        <v>171672.36840000001</v>
      </c>
      <c r="E68" s="7">
        <v>246722.61751705001</v>
      </c>
      <c r="F68" s="7">
        <f t="shared" si="3"/>
        <v>418394.98591705004</v>
      </c>
      <c r="G68" s="25"/>
      <c r="H68" s="12">
        <v>39.700000000000003</v>
      </c>
      <c r="I68" s="7">
        <v>161331.38</v>
      </c>
      <c r="J68" s="19">
        <v>243730.23</v>
      </c>
      <c r="K68" s="6">
        <v>405061.61</v>
      </c>
      <c r="L68" s="17"/>
      <c r="M68" s="26"/>
      <c r="N68" s="50">
        <f t="shared" si="1"/>
        <v>-1.2043999999999997</v>
      </c>
      <c r="O68" s="51">
        <f t="shared" si="2"/>
        <v>13333.375917050056</v>
      </c>
      <c r="P68" s="8"/>
      <c r="Q68" s="33"/>
    </row>
    <row r="69" spans="1:17" ht="13.2" x14ac:dyDescent="0.25">
      <c r="A69" s="12" t="s">
        <v>58</v>
      </c>
      <c r="B69" s="25"/>
      <c r="C69" s="45">
        <v>66.928100000000001</v>
      </c>
      <c r="D69" s="7">
        <v>480639.3749</v>
      </c>
      <c r="E69" s="7">
        <v>1013527.45125557</v>
      </c>
      <c r="F69" s="7">
        <f t="shared" si="3"/>
        <v>1494166.8261555701</v>
      </c>
      <c r="G69" s="25"/>
      <c r="H69" s="12">
        <v>69.099999999999994</v>
      </c>
      <c r="I69" s="7">
        <v>407375.14</v>
      </c>
      <c r="J69" s="19">
        <v>1037963.58</v>
      </c>
      <c r="K69" s="6">
        <v>1445338.72</v>
      </c>
      <c r="L69" s="17"/>
      <c r="M69" s="26"/>
      <c r="N69" s="50">
        <f t="shared" si="1"/>
        <v>-2.1718999999999937</v>
      </c>
      <c r="O69" s="51">
        <f t="shared" si="2"/>
        <v>48828.106155570131</v>
      </c>
      <c r="P69" s="8"/>
      <c r="Q69" s="33"/>
    </row>
    <row r="70" spans="1:17" ht="13.2" x14ac:dyDescent="0.25">
      <c r="A70" s="12" t="s">
        <v>59</v>
      </c>
      <c r="B70" s="25"/>
      <c r="C70" s="45">
        <v>170.8886</v>
      </c>
      <c r="D70" s="7">
        <v>-988315.15919999999</v>
      </c>
      <c r="E70" s="7">
        <v>0</v>
      </c>
      <c r="F70" s="7">
        <f t="shared" si="3"/>
        <v>-988315.15919999999</v>
      </c>
      <c r="G70" s="25"/>
      <c r="H70" s="12">
        <v>163</v>
      </c>
      <c r="I70" s="7">
        <v>-865703.7</v>
      </c>
      <c r="J70" s="19">
        <v>0</v>
      </c>
      <c r="K70" s="6">
        <v>-865703.7</v>
      </c>
      <c r="L70" s="17"/>
      <c r="M70" s="26"/>
      <c r="N70" s="50">
        <f t="shared" si="1"/>
        <v>7.8885999999999967</v>
      </c>
      <c r="O70" s="51">
        <f t="shared" si="2"/>
        <v>-122611.45920000004</v>
      </c>
      <c r="P70" s="8"/>
      <c r="Q70" s="33"/>
    </row>
    <row r="71" spans="1:17" ht="13.2" x14ac:dyDescent="0.25">
      <c r="A71" s="12" t="s">
        <v>60</v>
      </c>
      <c r="B71" s="25"/>
      <c r="C71" s="45">
        <v>70.7577</v>
      </c>
      <c r="D71" s="7">
        <v>874038.9155</v>
      </c>
      <c r="E71" s="7">
        <v>611759.73631114</v>
      </c>
      <c r="F71" s="7">
        <f t="shared" si="3"/>
        <v>1485798.6518111401</v>
      </c>
      <c r="G71" s="25"/>
      <c r="H71" s="12">
        <v>72.7</v>
      </c>
      <c r="I71" s="7">
        <v>749590.4</v>
      </c>
      <c r="J71" s="19">
        <v>574675.43999999994</v>
      </c>
      <c r="K71" s="6">
        <v>1324265.8399999999</v>
      </c>
      <c r="L71" s="17"/>
      <c r="M71" s="26"/>
      <c r="N71" s="50">
        <f t="shared" ref="N71:N116" si="4">C71-H71</f>
        <v>-1.942300000000003</v>
      </c>
      <c r="O71" s="51">
        <f t="shared" ref="O71:O116" si="5">F71-K71</f>
        <v>161532.81181114027</v>
      </c>
      <c r="P71" s="8"/>
      <c r="Q71" s="33"/>
    </row>
    <row r="72" spans="1:17" ht="13.2" x14ac:dyDescent="0.25">
      <c r="A72" s="12" t="s">
        <v>61</v>
      </c>
      <c r="B72" s="25"/>
      <c r="C72" s="45">
        <v>53.747599999999998</v>
      </c>
      <c r="D72" s="7">
        <v>884360.27249999996</v>
      </c>
      <c r="E72" s="7">
        <v>344233.06129857001</v>
      </c>
      <c r="F72" s="7">
        <f t="shared" si="3"/>
        <v>1228593.3337985701</v>
      </c>
      <c r="G72" s="25"/>
      <c r="H72" s="12">
        <v>55.5</v>
      </c>
      <c r="I72" s="7">
        <v>767468.8</v>
      </c>
      <c r="J72" s="19">
        <v>387030.02</v>
      </c>
      <c r="K72" s="6">
        <v>1154498.82</v>
      </c>
      <c r="L72" s="17"/>
      <c r="M72" s="26"/>
      <c r="N72" s="50">
        <f t="shared" si="4"/>
        <v>-1.7524000000000015</v>
      </c>
      <c r="O72" s="51">
        <f t="shared" si="5"/>
        <v>74094.513798570028</v>
      </c>
      <c r="P72" s="8"/>
      <c r="Q72" s="33"/>
    </row>
    <row r="73" spans="1:17" ht="13.2" x14ac:dyDescent="0.25">
      <c r="A73" s="12" t="s">
        <v>62</v>
      </c>
      <c r="B73" s="25"/>
      <c r="C73" s="45">
        <v>225.5712</v>
      </c>
      <c r="D73" s="7">
        <v>-47026.7111</v>
      </c>
      <c r="E73" s="7">
        <v>0</v>
      </c>
      <c r="F73" s="7">
        <f t="shared" ref="F73:F104" si="6">SUM(D73:E73)</f>
        <v>-47026.7111</v>
      </c>
      <c r="G73" s="25"/>
      <c r="H73" s="12">
        <v>248.6</v>
      </c>
      <c r="I73" s="7">
        <v>-54261.83</v>
      </c>
      <c r="J73" s="19">
        <v>0</v>
      </c>
      <c r="K73" s="6">
        <v>-54261.83</v>
      </c>
      <c r="L73" s="17"/>
      <c r="M73" s="26"/>
      <c r="N73" s="50">
        <f t="shared" si="4"/>
        <v>-23.02879999999999</v>
      </c>
      <c r="O73" s="51">
        <f t="shared" si="5"/>
        <v>7235.1189000000013</v>
      </c>
      <c r="P73" s="8"/>
      <c r="Q73" s="33"/>
    </row>
    <row r="74" spans="1:17" ht="13.2" x14ac:dyDescent="0.25">
      <c r="A74" s="12" t="s">
        <v>63</v>
      </c>
      <c r="B74" s="25"/>
      <c r="C74" s="45">
        <v>76.270700000000005</v>
      </c>
      <c r="D74" s="7">
        <v>33813.180899999999</v>
      </c>
      <c r="E74" s="7">
        <v>128658.96086639</v>
      </c>
      <c r="F74" s="7">
        <f t="shared" si="6"/>
        <v>162472.14176639001</v>
      </c>
      <c r="G74" s="25"/>
      <c r="H74" s="12">
        <v>83.5</v>
      </c>
      <c r="I74" s="7">
        <v>15139.87</v>
      </c>
      <c r="J74" s="19">
        <v>108904.06</v>
      </c>
      <c r="K74" s="6">
        <v>124043.93</v>
      </c>
      <c r="L74" s="17"/>
      <c r="M74" s="26"/>
      <c r="N74" s="50">
        <f t="shared" si="4"/>
        <v>-7.229299999999995</v>
      </c>
      <c r="O74" s="51">
        <f t="shared" si="5"/>
        <v>38428.211766390014</v>
      </c>
      <c r="P74" s="8"/>
      <c r="Q74" s="33"/>
    </row>
    <row r="75" spans="1:17" ht="13.2" x14ac:dyDescent="0.25">
      <c r="A75" s="12" t="s">
        <v>64</v>
      </c>
      <c r="B75" s="25"/>
      <c r="C75" s="45">
        <v>75.935100000000006</v>
      </c>
      <c r="D75" s="7">
        <v>50904.545400000003</v>
      </c>
      <c r="E75" s="7">
        <v>0</v>
      </c>
      <c r="F75" s="7">
        <f t="shared" si="6"/>
        <v>50904.545400000003</v>
      </c>
      <c r="G75" s="25"/>
      <c r="H75" s="12">
        <v>75.5</v>
      </c>
      <c r="I75" s="7">
        <v>52338.17</v>
      </c>
      <c r="J75" s="19">
        <v>0</v>
      </c>
      <c r="K75" s="6">
        <v>52338.17</v>
      </c>
      <c r="L75" s="17"/>
      <c r="M75" s="26"/>
      <c r="N75" s="50">
        <f t="shared" si="4"/>
        <v>0.43510000000000559</v>
      </c>
      <c r="O75" s="51">
        <f t="shared" si="5"/>
        <v>-1433.6245999999956</v>
      </c>
      <c r="P75" s="8"/>
      <c r="Q75" s="33"/>
    </row>
    <row r="76" spans="1:17" ht="13.2" x14ac:dyDescent="0.25">
      <c r="A76" s="12" t="s">
        <v>65</v>
      </c>
      <c r="B76" s="25"/>
      <c r="C76" s="45">
        <v>58.876199999999997</v>
      </c>
      <c r="D76" s="7">
        <v>1231909.9083</v>
      </c>
      <c r="E76" s="7">
        <v>0</v>
      </c>
      <c r="F76" s="7">
        <f t="shared" si="6"/>
        <v>1231909.9083</v>
      </c>
      <c r="G76" s="25"/>
      <c r="H76" s="12">
        <v>59.1</v>
      </c>
      <c r="I76" s="7">
        <v>1168384.19</v>
      </c>
      <c r="J76" s="19">
        <v>0</v>
      </c>
      <c r="K76" s="6">
        <v>1168384.19</v>
      </c>
      <c r="L76" s="17"/>
      <c r="M76" s="26"/>
      <c r="N76" s="50">
        <f t="shared" si="4"/>
        <v>-0.22380000000000422</v>
      </c>
      <c r="O76" s="51">
        <f t="shared" si="5"/>
        <v>63525.718300000066</v>
      </c>
      <c r="P76" s="8"/>
      <c r="Q76" s="33"/>
    </row>
    <row r="77" spans="1:17" ht="13.2" x14ac:dyDescent="0.25">
      <c r="A77" s="12" t="s">
        <v>66</v>
      </c>
      <c r="B77" s="25"/>
      <c r="C77" s="45">
        <v>81.266599999999997</v>
      </c>
      <c r="D77" s="7">
        <v>91850.546100000007</v>
      </c>
      <c r="E77" s="7">
        <v>1244361.10259036</v>
      </c>
      <c r="F77" s="7">
        <f t="shared" si="6"/>
        <v>1336211.6486903599</v>
      </c>
      <c r="G77" s="25"/>
      <c r="H77" s="12">
        <v>78.8</v>
      </c>
      <c r="I77" s="7">
        <v>114864.86</v>
      </c>
      <c r="J77" s="19">
        <v>1236407.3500000001</v>
      </c>
      <c r="K77" s="6">
        <v>1351272.2100000002</v>
      </c>
      <c r="L77" s="17"/>
      <c r="M77" s="26"/>
      <c r="N77" s="50">
        <f t="shared" si="4"/>
        <v>2.4665999999999997</v>
      </c>
      <c r="O77" s="51">
        <f t="shared" si="5"/>
        <v>-15060.561309640296</v>
      </c>
      <c r="P77" s="8"/>
      <c r="Q77" s="33"/>
    </row>
    <row r="78" spans="1:17" ht="13.2" x14ac:dyDescent="0.25">
      <c r="A78" s="12" t="s">
        <v>67</v>
      </c>
      <c r="B78" s="25"/>
      <c r="C78" s="45">
        <v>67.6006</v>
      </c>
      <c r="D78" s="7">
        <v>220778.95749999999</v>
      </c>
      <c r="E78" s="7">
        <v>34437.160188469999</v>
      </c>
      <c r="F78" s="7">
        <f t="shared" si="6"/>
        <v>255216.11768847</v>
      </c>
      <c r="G78" s="25"/>
      <c r="H78" s="12">
        <v>70.5</v>
      </c>
      <c r="I78" s="7">
        <v>176275.49</v>
      </c>
      <c r="J78" s="19">
        <v>0</v>
      </c>
      <c r="K78" s="6">
        <v>176275.49</v>
      </c>
      <c r="L78" s="17"/>
      <c r="M78" s="26"/>
      <c r="N78" s="50">
        <f t="shared" si="4"/>
        <v>-2.8994</v>
      </c>
      <c r="O78" s="51">
        <f t="shared" si="5"/>
        <v>78940.627688470006</v>
      </c>
      <c r="P78" s="8"/>
      <c r="Q78" s="33"/>
    </row>
    <row r="79" spans="1:17" ht="13.2" x14ac:dyDescent="0.25">
      <c r="A79" s="12" t="s">
        <v>68</v>
      </c>
      <c r="B79" s="25"/>
      <c r="C79" s="45">
        <v>116.9556</v>
      </c>
      <c r="D79" s="7">
        <v>-313657.60269999999</v>
      </c>
      <c r="E79" s="7">
        <v>0</v>
      </c>
      <c r="F79" s="7">
        <f t="shared" si="6"/>
        <v>-313657.60269999999</v>
      </c>
      <c r="G79" s="25"/>
      <c r="H79" s="12">
        <v>119.2</v>
      </c>
      <c r="I79" s="7">
        <v>-351707.3</v>
      </c>
      <c r="J79" s="19">
        <v>0</v>
      </c>
      <c r="K79" s="6">
        <v>-351707.3</v>
      </c>
      <c r="L79" s="17"/>
      <c r="M79" s="26"/>
      <c r="N79" s="50">
        <f t="shared" si="4"/>
        <v>-2.2443999999999988</v>
      </c>
      <c r="O79" s="51">
        <f t="shared" si="5"/>
        <v>38049.6973</v>
      </c>
      <c r="P79" s="8"/>
      <c r="Q79" s="33"/>
    </row>
    <row r="80" spans="1:17" ht="13.2" x14ac:dyDescent="0.25">
      <c r="A80" s="12" t="s">
        <v>69</v>
      </c>
      <c r="B80" s="25"/>
      <c r="C80" s="45">
        <v>123.5844</v>
      </c>
      <c r="D80" s="7">
        <v>-128753.80039999999</v>
      </c>
      <c r="E80" s="7">
        <v>0</v>
      </c>
      <c r="F80" s="7">
        <f t="shared" si="6"/>
        <v>-128753.80039999999</v>
      </c>
      <c r="G80" s="25"/>
      <c r="H80" s="12">
        <v>125.7</v>
      </c>
      <c r="I80" s="7">
        <v>-140661.82999999999</v>
      </c>
      <c r="J80" s="19">
        <v>0</v>
      </c>
      <c r="K80" s="6">
        <v>-140661.82999999999</v>
      </c>
      <c r="L80" s="17"/>
      <c r="M80" s="26"/>
      <c r="N80" s="50">
        <f t="shared" si="4"/>
        <v>-2.1156000000000006</v>
      </c>
      <c r="O80" s="51">
        <f t="shared" si="5"/>
        <v>11908.029599999994</v>
      </c>
      <c r="P80" s="8"/>
      <c r="Q80" s="33"/>
    </row>
    <row r="81" spans="1:17" ht="16.2" customHeight="1" x14ac:dyDescent="0.25">
      <c r="A81" s="12" t="s">
        <v>70</v>
      </c>
      <c r="B81" s="25"/>
      <c r="C81" s="45">
        <v>83.090100000000007</v>
      </c>
      <c r="D81" s="7">
        <v>64569.9925</v>
      </c>
      <c r="E81" s="7">
        <v>0</v>
      </c>
      <c r="F81" s="7">
        <f t="shared" si="6"/>
        <v>64569.9925</v>
      </c>
      <c r="G81" s="25"/>
      <c r="H81" s="12">
        <v>79.400000000000006</v>
      </c>
      <c r="I81" s="7">
        <v>92733.16</v>
      </c>
      <c r="J81" s="19">
        <v>0</v>
      </c>
      <c r="K81" s="6">
        <v>92733.16</v>
      </c>
      <c r="L81" s="17"/>
      <c r="M81" s="26"/>
      <c r="N81" s="50">
        <f t="shared" si="4"/>
        <v>3.690100000000001</v>
      </c>
      <c r="O81" s="51">
        <f t="shared" si="5"/>
        <v>-28163.167500000003</v>
      </c>
      <c r="P81" s="8"/>
      <c r="Q81" s="33"/>
    </row>
    <row r="82" spans="1:17" ht="13.2" x14ac:dyDescent="0.25">
      <c r="A82" s="12" t="s">
        <v>71</v>
      </c>
      <c r="B82" s="25"/>
      <c r="C82" s="45">
        <v>146.59630000000001</v>
      </c>
      <c r="D82" s="7">
        <v>-193817.57800000001</v>
      </c>
      <c r="E82" s="7">
        <v>99665.470034159996</v>
      </c>
      <c r="F82" s="7">
        <f t="shared" si="6"/>
        <v>-94152.107965840012</v>
      </c>
      <c r="G82" s="25"/>
      <c r="H82" s="12">
        <v>148.1</v>
      </c>
      <c r="I82" s="7">
        <v>-199702.43</v>
      </c>
      <c r="J82" s="19">
        <v>13004.92</v>
      </c>
      <c r="K82" s="6">
        <v>-186697.50999999998</v>
      </c>
      <c r="L82" s="17"/>
      <c r="M82" s="26"/>
      <c r="N82" s="50">
        <f t="shared" si="4"/>
        <v>-1.5036999999999807</v>
      </c>
      <c r="O82" s="51">
        <f t="shared" si="5"/>
        <v>92545.402034159968</v>
      </c>
      <c r="P82" s="8"/>
      <c r="Q82" s="33"/>
    </row>
    <row r="83" spans="1:17" ht="13.2" x14ac:dyDescent="0.25">
      <c r="A83" s="12" t="s">
        <v>72</v>
      </c>
      <c r="B83" s="25"/>
      <c r="C83" s="45">
        <v>87.202500000000001</v>
      </c>
      <c r="D83" s="7">
        <v>38959.184000000001</v>
      </c>
      <c r="E83" s="7">
        <v>0</v>
      </c>
      <c r="F83" s="7">
        <f t="shared" si="6"/>
        <v>38959.184000000001</v>
      </c>
      <c r="G83" s="25"/>
      <c r="H83" s="12">
        <v>94.2</v>
      </c>
      <c r="I83" s="7">
        <v>7959.95</v>
      </c>
      <c r="J83" s="19">
        <v>0</v>
      </c>
      <c r="K83" s="6">
        <v>7959.95</v>
      </c>
      <c r="L83" s="17"/>
      <c r="M83" s="26"/>
      <c r="N83" s="50">
        <f t="shared" si="4"/>
        <v>-6.9975000000000023</v>
      </c>
      <c r="O83" s="51">
        <f t="shared" si="5"/>
        <v>30999.234</v>
      </c>
      <c r="P83" s="8"/>
      <c r="Q83" s="33"/>
    </row>
    <row r="84" spans="1:17" ht="13.2" x14ac:dyDescent="0.25">
      <c r="A84" s="12" t="s">
        <v>73</v>
      </c>
      <c r="B84" s="25"/>
      <c r="C84" s="45">
        <v>51.685200000000002</v>
      </c>
      <c r="D84" s="7">
        <v>1789795.1976000001</v>
      </c>
      <c r="E84" s="7">
        <v>562931.39138726995</v>
      </c>
      <c r="F84" s="7">
        <f t="shared" si="6"/>
        <v>2352726.5889872699</v>
      </c>
      <c r="G84" s="25"/>
      <c r="H84" s="12">
        <v>52.4</v>
      </c>
      <c r="I84" s="7">
        <v>1686745.62</v>
      </c>
      <c r="J84" s="19">
        <v>543606.62</v>
      </c>
      <c r="K84" s="6">
        <v>2230352.2400000002</v>
      </c>
      <c r="L84" s="17"/>
      <c r="M84" s="26"/>
      <c r="N84" s="50">
        <f t="shared" si="4"/>
        <v>-0.71479999999999677</v>
      </c>
      <c r="O84" s="51">
        <f t="shared" si="5"/>
        <v>122374.34898726968</v>
      </c>
      <c r="P84" s="8"/>
      <c r="Q84" s="33"/>
    </row>
    <row r="85" spans="1:17" ht="13.2" x14ac:dyDescent="0.25">
      <c r="A85" s="12" t="s">
        <v>74</v>
      </c>
      <c r="B85" s="25"/>
      <c r="C85" s="45">
        <v>69.213800000000006</v>
      </c>
      <c r="D85" s="7">
        <v>170580.6551</v>
      </c>
      <c r="E85" s="7">
        <v>0</v>
      </c>
      <c r="F85" s="7">
        <f t="shared" si="6"/>
        <v>170580.6551</v>
      </c>
      <c r="G85" s="25"/>
      <c r="H85" s="12">
        <v>72.900000000000006</v>
      </c>
      <c r="I85" s="7">
        <v>121019.81</v>
      </c>
      <c r="J85" s="19">
        <v>0</v>
      </c>
      <c r="K85" s="6">
        <v>121019.81</v>
      </c>
      <c r="L85" s="17"/>
      <c r="M85" s="26"/>
      <c r="N85" s="50">
        <f t="shared" si="4"/>
        <v>-3.6861999999999995</v>
      </c>
      <c r="O85" s="51">
        <f t="shared" si="5"/>
        <v>49560.845100000006</v>
      </c>
      <c r="P85" s="8"/>
      <c r="Q85" s="33"/>
    </row>
    <row r="86" spans="1:17" ht="13.2" x14ac:dyDescent="0.25">
      <c r="A86" s="12" t="s">
        <v>75</v>
      </c>
      <c r="B86" s="25"/>
      <c r="C86" s="45">
        <v>59.661999999999999</v>
      </c>
      <c r="D86" s="7">
        <v>128771.2298</v>
      </c>
      <c r="E86" s="7">
        <v>0</v>
      </c>
      <c r="F86" s="7">
        <f t="shared" si="6"/>
        <v>128771.2298</v>
      </c>
      <c r="G86" s="25"/>
      <c r="H86" s="12">
        <v>60</v>
      </c>
      <c r="I86" s="7">
        <v>129755.46</v>
      </c>
      <c r="J86" s="19">
        <v>0</v>
      </c>
      <c r="K86" s="6">
        <v>129755.46</v>
      </c>
      <c r="L86" s="17"/>
      <c r="M86" s="26"/>
      <c r="N86" s="50">
        <f t="shared" si="4"/>
        <v>-0.33800000000000097</v>
      </c>
      <c r="O86" s="51">
        <f t="shared" si="5"/>
        <v>-984.23020000000542</v>
      </c>
      <c r="P86" s="8"/>
      <c r="Q86" s="33"/>
    </row>
    <row r="87" spans="1:17" ht="13.2" x14ac:dyDescent="0.25">
      <c r="A87" s="12" t="s">
        <v>76</v>
      </c>
      <c r="B87" s="25"/>
      <c r="C87" s="45">
        <v>112.15300000000001</v>
      </c>
      <c r="D87" s="7">
        <v>-357465.163</v>
      </c>
      <c r="E87" s="7">
        <v>1738604.4686805101</v>
      </c>
      <c r="F87" s="7">
        <f t="shared" si="6"/>
        <v>1381139.3056805101</v>
      </c>
      <c r="G87" s="25"/>
      <c r="H87" s="12">
        <v>114.1</v>
      </c>
      <c r="I87" s="7">
        <v>-406146.51</v>
      </c>
      <c r="J87" s="19">
        <v>1890895.12</v>
      </c>
      <c r="K87" s="6">
        <v>1484748.61</v>
      </c>
      <c r="L87" s="17"/>
      <c r="M87" s="26"/>
      <c r="N87" s="50">
        <f t="shared" si="4"/>
        <v>-1.9469999999999885</v>
      </c>
      <c r="O87" s="51">
        <f t="shared" si="5"/>
        <v>-103609.30431948998</v>
      </c>
      <c r="P87" s="8"/>
      <c r="Q87" s="33"/>
    </row>
    <row r="88" spans="1:17" ht="13.2" x14ac:dyDescent="0.25">
      <c r="A88" s="12" t="s">
        <v>77</v>
      </c>
      <c r="B88" s="25"/>
      <c r="C88" s="45">
        <v>61.805100000000003</v>
      </c>
      <c r="D88" s="7">
        <v>588262.73400000005</v>
      </c>
      <c r="E88" s="7">
        <v>547963.49901953002</v>
      </c>
      <c r="F88" s="7">
        <f t="shared" si="6"/>
        <v>1136226.2330195301</v>
      </c>
      <c r="G88" s="25"/>
      <c r="H88" s="12">
        <v>65.599999999999994</v>
      </c>
      <c r="I88" s="7">
        <v>461577.43</v>
      </c>
      <c r="J88" s="19">
        <v>669063.61</v>
      </c>
      <c r="K88" s="6">
        <v>1130641.04</v>
      </c>
      <c r="L88" s="17"/>
      <c r="M88" s="26"/>
      <c r="N88" s="50">
        <f t="shared" si="4"/>
        <v>-3.7948999999999913</v>
      </c>
      <c r="O88" s="51">
        <f t="shared" si="5"/>
        <v>5585.1930195300374</v>
      </c>
      <c r="P88" s="8"/>
      <c r="Q88" s="33"/>
    </row>
    <row r="89" spans="1:17" ht="13.2" x14ac:dyDescent="0.25">
      <c r="A89" s="12" t="s">
        <v>78</v>
      </c>
      <c r="B89" s="25"/>
      <c r="C89" s="45">
        <v>74.843900000000005</v>
      </c>
      <c r="D89" s="7">
        <v>170181.44099999999</v>
      </c>
      <c r="E89" s="7">
        <v>0</v>
      </c>
      <c r="F89" s="7">
        <f t="shared" si="6"/>
        <v>170181.44099999999</v>
      </c>
      <c r="G89" s="25"/>
      <c r="H89" s="12">
        <v>79.3</v>
      </c>
      <c r="I89" s="7">
        <v>111641.84</v>
      </c>
      <c r="J89" s="19">
        <v>0</v>
      </c>
      <c r="K89" s="6">
        <v>111641.84</v>
      </c>
      <c r="L89" s="17"/>
      <c r="M89" s="26"/>
      <c r="N89" s="50">
        <f t="shared" si="4"/>
        <v>-4.4560999999999922</v>
      </c>
      <c r="O89" s="51">
        <f t="shared" si="5"/>
        <v>58539.600999999995</v>
      </c>
      <c r="P89" s="8"/>
      <c r="Q89" s="33"/>
    </row>
    <row r="90" spans="1:17" ht="13.2" x14ac:dyDescent="0.25">
      <c r="A90" s="12" t="s">
        <v>79</v>
      </c>
      <c r="B90" s="25"/>
      <c r="C90" s="45">
        <v>153.8793</v>
      </c>
      <c r="D90" s="7">
        <v>-296971.57319999998</v>
      </c>
      <c r="E90" s="7">
        <v>0</v>
      </c>
      <c r="F90" s="7">
        <f t="shared" si="6"/>
        <v>-296971.57319999998</v>
      </c>
      <c r="G90" s="25"/>
      <c r="H90" s="12">
        <v>151.5</v>
      </c>
      <c r="I90" s="7">
        <v>-283361.23</v>
      </c>
      <c r="J90" s="19">
        <v>0</v>
      </c>
      <c r="K90" s="6">
        <v>-283361.23</v>
      </c>
      <c r="L90" s="17"/>
      <c r="M90" s="26"/>
      <c r="N90" s="50">
        <f t="shared" si="4"/>
        <v>2.3793000000000006</v>
      </c>
      <c r="O90" s="51">
        <f t="shared" si="5"/>
        <v>-13610.343200000003</v>
      </c>
      <c r="P90" s="8"/>
      <c r="Q90" s="33"/>
    </row>
    <row r="91" spans="1:17" ht="13.2" x14ac:dyDescent="0.25">
      <c r="A91" s="12" t="s">
        <v>80</v>
      </c>
      <c r="B91" s="25"/>
      <c r="C91" s="45">
        <v>198.364</v>
      </c>
      <c r="D91" s="7">
        <v>-823926.67460000003</v>
      </c>
      <c r="E91" s="7">
        <v>0</v>
      </c>
      <c r="F91" s="7">
        <f t="shared" si="6"/>
        <v>-823926.67460000003</v>
      </c>
      <c r="G91" s="25"/>
      <c r="H91" s="12">
        <v>182.9</v>
      </c>
      <c r="I91" s="7">
        <v>-678385.01</v>
      </c>
      <c r="J91" s="19">
        <v>0</v>
      </c>
      <c r="K91" s="6">
        <v>-678385.01</v>
      </c>
      <c r="L91" s="17"/>
      <c r="M91" s="26"/>
      <c r="N91" s="50">
        <f t="shared" si="4"/>
        <v>15.463999999999999</v>
      </c>
      <c r="O91" s="51">
        <f t="shared" si="5"/>
        <v>-145541.66460000002</v>
      </c>
      <c r="P91" s="8"/>
      <c r="Q91" s="33"/>
    </row>
    <row r="92" spans="1:17" ht="13.2" x14ac:dyDescent="0.25">
      <c r="A92" s="12" t="s">
        <v>81</v>
      </c>
      <c r="B92" s="25"/>
      <c r="C92" s="45">
        <v>148.6114</v>
      </c>
      <c r="D92" s="7">
        <v>-103855.6568</v>
      </c>
      <c r="E92" s="7">
        <v>0</v>
      </c>
      <c r="F92" s="7">
        <f t="shared" si="6"/>
        <v>-103855.6568</v>
      </c>
      <c r="G92" s="25"/>
      <c r="H92" s="12">
        <v>138</v>
      </c>
      <c r="I92" s="7">
        <v>-80470.87</v>
      </c>
      <c r="J92" s="19">
        <v>0</v>
      </c>
      <c r="K92" s="6">
        <v>-80470.87</v>
      </c>
      <c r="L92" s="17"/>
      <c r="M92" s="26"/>
      <c r="N92" s="50">
        <f t="shared" si="4"/>
        <v>10.611400000000003</v>
      </c>
      <c r="O92" s="51">
        <f t="shared" si="5"/>
        <v>-23384.786800000002</v>
      </c>
      <c r="P92" s="8"/>
      <c r="Q92" s="33"/>
    </row>
    <row r="93" spans="1:17" ht="13.2" x14ac:dyDescent="0.25">
      <c r="A93" s="12" t="s">
        <v>82</v>
      </c>
      <c r="B93" s="25"/>
      <c r="C93" s="45">
        <v>73.749600000000001</v>
      </c>
      <c r="D93" s="7">
        <v>88556.674599999998</v>
      </c>
      <c r="E93" s="7">
        <v>166999.31831328</v>
      </c>
      <c r="F93" s="7">
        <f t="shared" si="6"/>
        <v>255555.99291328</v>
      </c>
      <c r="G93" s="25"/>
      <c r="H93" s="12">
        <v>75.7</v>
      </c>
      <c r="I93" s="7">
        <v>73249.570000000007</v>
      </c>
      <c r="J93" s="19">
        <v>170836.36</v>
      </c>
      <c r="K93" s="6">
        <v>244085.93</v>
      </c>
      <c r="L93" s="17"/>
      <c r="M93" s="26"/>
      <c r="N93" s="50">
        <f t="shared" si="4"/>
        <v>-1.9504000000000019</v>
      </c>
      <c r="O93" s="51">
        <f t="shared" si="5"/>
        <v>11470.06291328001</v>
      </c>
      <c r="P93" s="8"/>
      <c r="Q93" s="33"/>
    </row>
    <row r="94" spans="1:17" ht="13.2" x14ac:dyDescent="0.25">
      <c r="A94" s="12" t="s">
        <v>83</v>
      </c>
      <c r="B94" s="25"/>
      <c r="C94" s="45">
        <v>270.47579999999999</v>
      </c>
      <c r="D94" s="7">
        <v>-6871607.8817999996</v>
      </c>
      <c r="E94" s="7">
        <v>0</v>
      </c>
      <c r="F94" s="7">
        <f t="shared" si="6"/>
        <v>-6871607.8817999996</v>
      </c>
      <c r="G94" s="25"/>
      <c r="H94" s="12">
        <v>245.2</v>
      </c>
      <c r="I94" s="7">
        <v>-5597908.25</v>
      </c>
      <c r="J94" s="19">
        <v>0</v>
      </c>
      <c r="K94" s="6">
        <v>-5597908.25</v>
      </c>
      <c r="L94" s="17"/>
      <c r="M94" s="26"/>
      <c r="N94" s="50">
        <f t="shared" si="4"/>
        <v>25.275800000000004</v>
      </c>
      <c r="O94" s="51">
        <f t="shared" si="5"/>
        <v>-1273699.6317999996</v>
      </c>
      <c r="P94" s="8"/>
      <c r="Q94" s="33"/>
    </row>
    <row r="95" spans="1:17" ht="13.2" x14ac:dyDescent="0.25">
      <c r="A95" s="12" t="s">
        <v>84</v>
      </c>
      <c r="B95" s="25"/>
      <c r="C95" s="45">
        <v>56.830300000000001</v>
      </c>
      <c r="D95" s="7">
        <v>77959.509300000005</v>
      </c>
      <c r="E95" s="7">
        <v>62800.014667329997</v>
      </c>
      <c r="F95" s="7">
        <f t="shared" si="6"/>
        <v>140759.52396732999</v>
      </c>
      <c r="G95" s="25"/>
      <c r="H95" s="12">
        <v>56.7</v>
      </c>
      <c r="I95" s="7">
        <v>79510.83</v>
      </c>
      <c r="J95" s="19">
        <v>57917.49</v>
      </c>
      <c r="K95" s="6">
        <v>137428.32</v>
      </c>
      <c r="L95" s="17"/>
      <c r="M95" s="26"/>
      <c r="N95" s="50">
        <f t="shared" si="4"/>
        <v>0.13029999999999831</v>
      </c>
      <c r="O95" s="51">
        <f t="shared" si="5"/>
        <v>3331.2039673299878</v>
      </c>
      <c r="P95" s="8"/>
      <c r="Q95" s="33"/>
    </row>
    <row r="96" spans="1:17" ht="13.2" x14ac:dyDescent="0.25">
      <c r="A96" s="12" t="s">
        <v>85</v>
      </c>
      <c r="B96" s="25"/>
      <c r="C96" s="45">
        <v>235.10470000000001</v>
      </c>
      <c r="D96" s="7">
        <v>-111059.09</v>
      </c>
      <c r="E96" s="7">
        <v>0</v>
      </c>
      <c r="F96" s="7">
        <f t="shared" si="6"/>
        <v>-111059.09</v>
      </c>
      <c r="G96" s="25"/>
      <c r="H96" s="12">
        <v>242</v>
      </c>
      <c r="I96" s="7">
        <v>-117703.28</v>
      </c>
      <c r="J96" s="19">
        <v>0</v>
      </c>
      <c r="K96" s="6">
        <v>-117703.28</v>
      </c>
      <c r="L96" s="17"/>
      <c r="M96" s="26"/>
      <c r="N96" s="50">
        <f t="shared" si="4"/>
        <v>-6.8952999999999918</v>
      </c>
      <c r="O96" s="51">
        <f t="shared" si="5"/>
        <v>6644.1900000000023</v>
      </c>
      <c r="P96" s="8"/>
      <c r="Q96" s="33"/>
    </row>
    <row r="97" spans="1:17" ht="13.2" x14ac:dyDescent="0.25">
      <c r="A97" s="12" t="s">
        <v>86</v>
      </c>
      <c r="B97" s="25"/>
      <c r="C97" s="45">
        <v>97.877499999999998</v>
      </c>
      <c r="D97" s="7">
        <v>1607.4870000000001</v>
      </c>
      <c r="E97" s="7">
        <v>0</v>
      </c>
      <c r="F97" s="7">
        <f t="shared" si="6"/>
        <v>1607.4870000000001</v>
      </c>
      <c r="G97" s="25"/>
      <c r="H97" s="12">
        <v>100.7</v>
      </c>
      <c r="I97" s="7">
        <v>-5053.25</v>
      </c>
      <c r="J97" s="19">
        <v>0</v>
      </c>
      <c r="K97" s="6">
        <v>-5053.25</v>
      </c>
      <c r="L97" s="17"/>
      <c r="M97" s="26"/>
      <c r="N97" s="50">
        <f t="shared" si="4"/>
        <v>-2.8225000000000051</v>
      </c>
      <c r="O97" s="51">
        <f t="shared" si="5"/>
        <v>6660.7370000000001</v>
      </c>
      <c r="P97" s="8"/>
      <c r="Q97" s="33"/>
    </row>
    <row r="98" spans="1:17" ht="13.2" x14ac:dyDescent="0.25">
      <c r="A98" s="12" t="s">
        <v>87</v>
      </c>
      <c r="B98" s="25"/>
      <c r="C98" s="45">
        <v>97.616900000000001</v>
      </c>
      <c r="D98" s="7">
        <v>4891.098</v>
      </c>
      <c r="E98" s="7">
        <v>1386926.7735743299</v>
      </c>
      <c r="F98" s="7">
        <f t="shared" si="6"/>
        <v>1391817.8715743299</v>
      </c>
      <c r="G98" s="25"/>
      <c r="H98" s="12">
        <v>93.2</v>
      </c>
      <c r="I98" s="7">
        <v>39813.99</v>
      </c>
      <c r="J98" s="19">
        <v>1439893.35</v>
      </c>
      <c r="K98" s="6">
        <v>1479707.34</v>
      </c>
      <c r="L98" s="17"/>
      <c r="M98" s="26"/>
      <c r="N98" s="50">
        <f t="shared" si="4"/>
        <v>4.4168999999999983</v>
      </c>
      <c r="O98" s="51">
        <f t="shared" si="5"/>
        <v>-87889.468425670173</v>
      </c>
      <c r="P98" s="8"/>
      <c r="Q98" s="33"/>
    </row>
    <row r="99" spans="1:17" ht="13.2" x14ac:dyDescent="0.25">
      <c r="A99" s="12" t="s">
        <v>88</v>
      </c>
      <c r="B99" s="25"/>
      <c r="C99" s="45">
        <v>69.412499999999994</v>
      </c>
      <c r="D99" s="7">
        <v>318641.09259999997</v>
      </c>
      <c r="E99" s="7">
        <v>0</v>
      </c>
      <c r="F99" s="7">
        <f t="shared" si="6"/>
        <v>318641.09259999997</v>
      </c>
      <c r="G99" s="25"/>
      <c r="H99" s="12">
        <v>69.3</v>
      </c>
      <c r="I99" s="7">
        <v>325542.84999999998</v>
      </c>
      <c r="J99" s="19">
        <v>0</v>
      </c>
      <c r="K99" s="6">
        <v>325542.84999999998</v>
      </c>
      <c r="L99" s="17"/>
      <c r="M99" s="26"/>
      <c r="N99" s="50">
        <f t="shared" si="4"/>
        <v>0.11249999999999716</v>
      </c>
      <c r="O99" s="51">
        <f t="shared" si="5"/>
        <v>-6901.7574000000022</v>
      </c>
      <c r="P99" s="8"/>
      <c r="Q99" s="33"/>
    </row>
    <row r="100" spans="1:17" ht="13.2" x14ac:dyDescent="0.25">
      <c r="A100" s="12" t="s">
        <v>122</v>
      </c>
      <c r="B100" s="25"/>
      <c r="C100" s="45">
        <v>65.972800000000007</v>
      </c>
      <c r="D100" s="7">
        <v>1040254.1173</v>
      </c>
      <c r="E100" s="7">
        <v>100000</v>
      </c>
      <c r="F100" s="7">
        <f t="shared" si="6"/>
        <v>1140254.1173</v>
      </c>
      <c r="G100" s="25"/>
      <c r="H100" s="12"/>
      <c r="I100" s="7">
        <v>940292.57</v>
      </c>
      <c r="J100" s="7">
        <v>90769.55</v>
      </c>
      <c r="K100" s="6">
        <v>1031062.12</v>
      </c>
      <c r="L100" s="17"/>
      <c r="M100" s="58" t="s">
        <v>123</v>
      </c>
      <c r="N100" s="50"/>
      <c r="O100" s="51">
        <f t="shared" si="5"/>
        <v>109191.99730000005</v>
      </c>
      <c r="P100" s="8"/>
      <c r="Q100" s="33"/>
    </row>
    <row r="101" spans="1:17" ht="13.2" x14ac:dyDescent="0.25">
      <c r="A101" s="12" t="s">
        <v>89</v>
      </c>
      <c r="B101" s="25"/>
      <c r="C101" s="45">
        <v>71.709500000000006</v>
      </c>
      <c r="D101" s="7">
        <v>740193.66559999995</v>
      </c>
      <c r="E101" s="7">
        <v>0</v>
      </c>
      <c r="F101" s="7">
        <f t="shared" si="6"/>
        <v>740193.66559999995</v>
      </c>
      <c r="G101" s="25"/>
      <c r="H101" s="12">
        <v>72.7</v>
      </c>
      <c r="I101" s="7">
        <v>648732.67000000004</v>
      </c>
      <c r="J101" s="19">
        <v>0</v>
      </c>
      <c r="K101" s="6">
        <v>648732.67000000004</v>
      </c>
      <c r="L101" s="17"/>
      <c r="M101" s="26"/>
      <c r="N101" s="50">
        <f t="shared" si="4"/>
        <v>-0.99049999999999727</v>
      </c>
      <c r="O101" s="51">
        <f t="shared" si="5"/>
        <v>91460.995599999907</v>
      </c>
      <c r="P101" s="8"/>
      <c r="Q101" s="33"/>
    </row>
    <row r="102" spans="1:17" ht="13.2" x14ac:dyDescent="0.25">
      <c r="A102" s="12" t="s">
        <v>90</v>
      </c>
      <c r="B102" s="25"/>
      <c r="C102" s="45">
        <v>73.526899999999998</v>
      </c>
      <c r="D102" s="7">
        <v>272229.94760000001</v>
      </c>
      <c r="E102" s="7">
        <v>0</v>
      </c>
      <c r="F102" s="7">
        <f t="shared" si="6"/>
        <v>272229.94760000001</v>
      </c>
      <c r="G102" s="25"/>
      <c r="H102" s="12">
        <v>75.7</v>
      </c>
      <c r="I102" s="7">
        <v>215903.38</v>
      </c>
      <c r="J102" s="19">
        <v>0</v>
      </c>
      <c r="K102" s="6">
        <v>215903.38</v>
      </c>
      <c r="L102" s="17"/>
      <c r="M102" s="26"/>
      <c r="N102" s="50">
        <f t="shared" si="4"/>
        <v>-2.1731000000000051</v>
      </c>
      <c r="O102" s="51">
        <f t="shared" si="5"/>
        <v>56326.567600000009</v>
      </c>
      <c r="P102" s="8"/>
      <c r="Q102" s="33"/>
    </row>
    <row r="103" spans="1:17" ht="13.2" x14ac:dyDescent="0.25">
      <c r="A103" s="12" t="s">
        <v>91</v>
      </c>
      <c r="B103" s="25"/>
      <c r="C103" s="45">
        <v>60.958799999999997</v>
      </c>
      <c r="D103" s="7">
        <v>532818.34450000001</v>
      </c>
      <c r="E103" s="7">
        <v>0</v>
      </c>
      <c r="F103" s="7">
        <f t="shared" si="6"/>
        <v>532818.34450000001</v>
      </c>
      <c r="G103" s="25"/>
      <c r="H103" s="12">
        <v>63.9</v>
      </c>
      <c r="I103" s="7">
        <v>445243.47</v>
      </c>
      <c r="J103" s="19">
        <v>0</v>
      </c>
      <c r="K103" s="6">
        <v>445243.47</v>
      </c>
      <c r="L103" s="17"/>
      <c r="M103" s="26"/>
      <c r="N103" s="50">
        <f t="shared" si="4"/>
        <v>-2.941200000000002</v>
      </c>
      <c r="O103" s="51">
        <f t="shared" si="5"/>
        <v>87574.874500000034</v>
      </c>
      <c r="P103" s="8"/>
      <c r="Q103" s="33"/>
    </row>
    <row r="104" spans="1:17" ht="13.2" x14ac:dyDescent="0.25">
      <c r="A104" s="12" t="s">
        <v>92</v>
      </c>
      <c r="B104" s="25"/>
      <c r="C104" s="45">
        <v>42.677799999999998</v>
      </c>
      <c r="D104" s="7">
        <v>145460.82260000001</v>
      </c>
      <c r="E104" s="7">
        <v>151672.57468980999</v>
      </c>
      <c r="F104" s="7">
        <f t="shared" si="6"/>
        <v>297133.39728981</v>
      </c>
      <c r="G104" s="25"/>
      <c r="H104" s="12">
        <v>42.5</v>
      </c>
      <c r="I104" s="7">
        <v>145451.25</v>
      </c>
      <c r="J104" s="19">
        <v>148651.95000000001</v>
      </c>
      <c r="K104" s="6">
        <v>294103.2</v>
      </c>
      <c r="L104" s="17"/>
      <c r="M104" s="26"/>
      <c r="N104" s="50">
        <f t="shared" si="4"/>
        <v>0.17779999999999774</v>
      </c>
      <c r="O104" s="51">
        <f t="shared" si="5"/>
        <v>3030.1972898099921</v>
      </c>
      <c r="P104" s="8"/>
      <c r="Q104" s="33"/>
    </row>
    <row r="105" spans="1:17" ht="13.2" x14ac:dyDescent="0.25">
      <c r="A105" s="12" t="s">
        <v>93</v>
      </c>
      <c r="B105" s="25"/>
      <c r="C105" s="45">
        <v>68.755200000000002</v>
      </c>
      <c r="D105" s="7">
        <v>107108.2066</v>
      </c>
      <c r="E105" s="7">
        <v>162474.75460663001</v>
      </c>
      <c r="F105" s="7">
        <f t="shared" ref="F105:F116" si="7">SUM(D105:E105)</f>
        <v>269582.96120662999</v>
      </c>
      <c r="G105" s="25"/>
      <c r="H105" s="12">
        <v>70</v>
      </c>
      <c r="I105" s="7">
        <v>93919.72</v>
      </c>
      <c r="J105" s="19">
        <v>153938.82</v>
      </c>
      <c r="K105" s="6">
        <v>247858.54</v>
      </c>
      <c r="L105" s="17"/>
      <c r="M105" s="26"/>
      <c r="N105" s="50">
        <f t="shared" si="4"/>
        <v>-1.2447999999999979</v>
      </c>
      <c r="O105" s="51">
        <f t="shared" si="5"/>
        <v>21724.421206629981</v>
      </c>
      <c r="P105" s="8"/>
      <c r="Q105" s="33"/>
    </row>
    <row r="106" spans="1:17" ht="13.2" x14ac:dyDescent="0.25">
      <c r="A106" s="12" t="s">
        <v>94</v>
      </c>
      <c r="B106" s="25"/>
      <c r="C106" s="45">
        <v>108.3626</v>
      </c>
      <c r="D106" s="7">
        <v>-74469.285499999998</v>
      </c>
      <c r="E106" s="7">
        <v>0</v>
      </c>
      <c r="F106" s="7">
        <f t="shared" si="7"/>
        <v>-74469.285499999998</v>
      </c>
      <c r="G106" s="25"/>
      <c r="H106" s="12">
        <v>118.1</v>
      </c>
      <c r="I106" s="7">
        <v>-161388.32999999999</v>
      </c>
      <c r="J106" s="19">
        <v>0</v>
      </c>
      <c r="K106" s="6">
        <v>-161388.32999999999</v>
      </c>
      <c r="L106" s="17"/>
      <c r="M106" s="26"/>
      <c r="N106" s="50">
        <f t="shared" si="4"/>
        <v>-9.7373999999999938</v>
      </c>
      <c r="O106" s="51">
        <f t="shared" si="5"/>
        <v>86919.044499999989</v>
      </c>
      <c r="P106" s="8"/>
      <c r="Q106" s="33"/>
    </row>
    <row r="107" spans="1:17" ht="13.2" x14ac:dyDescent="0.25">
      <c r="A107" s="12" t="s">
        <v>95</v>
      </c>
      <c r="B107" s="25"/>
      <c r="C107" s="45">
        <v>65.991699999999994</v>
      </c>
      <c r="D107" s="7">
        <v>820341.26549999998</v>
      </c>
      <c r="E107" s="7">
        <v>183291.36836347001</v>
      </c>
      <c r="F107" s="7">
        <f t="shared" si="7"/>
        <v>1003632.6338634701</v>
      </c>
      <c r="G107" s="25"/>
      <c r="H107" s="12">
        <v>68.400000000000006</v>
      </c>
      <c r="I107" s="7">
        <v>684003.2</v>
      </c>
      <c r="J107" s="19">
        <v>421600.82</v>
      </c>
      <c r="K107" s="6">
        <v>1105604.02</v>
      </c>
      <c r="L107" s="17"/>
      <c r="M107" s="26"/>
      <c r="N107" s="50">
        <f t="shared" si="4"/>
        <v>-2.4083000000000112</v>
      </c>
      <c r="O107" s="51">
        <f t="shared" si="5"/>
        <v>-101971.38613652997</v>
      </c>
      <c r="P107" s="8"/>
      <c r="Q107" s="33"/>
    </row>
    <row r="108" spans="1:17" ht="13.2" x14ac:dyDescent="0.25">
      <c r="A108" s="12" t="s">
        <v>96</v>
      </c>
      <c r="B108" s="25"/>
      <c r="C108" s="45">
        <v>86.367500000000007</v>
      </c>
      <c r="D108" s="7">
        <v>8949.6244000000006</v>
      </c>
      <c r="E108" s="7">
        <v>0</v>
      </c>
      <c r="F108" s="7">
        <f t="shared" si="7"/>
        <v>8949.6244000000006</v>
      </c>
      <c r="G108" s="25"/>
      <c r="H108" s="12">
        <v>82.3</v>
      </c>
      <c r="I108" s="7">
        <v>14247.55</v>
      </c>
      <c r="J108" s="19">
        <v>8197.6</v>
      </c>
      <c r="K108" s="6">
        <v>22445.15</v>
      </c>
      <c r="L108" s="17"/>
      <c r="M108" s="26"/>
      <c r="N108" s="50">
        <f t="shared" si="4"/>
        <v>4.0675000000000097</v>
      </c>
      <c r="O108" s="51">
        <f t="shared" si="5"/>
        <v>-13495.525600000001</v>
      </c>
      <c r="P108" s="8"/>
      <c r="Q108" s="33"/>
    </row>
    <row r="109" spans="1:17" ht="13.2" x14ac:dyDescent="0.25">
      <c r="A109" s="12" t="s">
        <v>97</v>
      </c>
      <c r="B109" s="25"/>
      <c r="C109" s="45">
        <v>60.259900000000002</v>
      </c>
      <c r="D109" s="7">
        <v>742562.71259999997</v>
      </c>
      <c r="E109" s="7">
        <v>1117173.6419353001</v>
      </c>
      <c r="F109" s="7">
        <f t="shared" si="7"/>
        <v>1859736.3545353001</v>
      </c>
      <c r="G109" s="25"/>
      <c r="H109" s="12">
        <v>63.6</v>
      </c>
      <c r="I109" s="7">
        <v>611244.4</v>
      </c>
      <c r="J109" s="19">
        <v>1094042.8500000001</v>
      </c>
      <c r="K109" s="6">
        <v>1705287.25</v>
      </c>
      <c r="L109" s="17"/>
      <c r="M109" s="26"/>
      <c r="N109" s="50">
        <f t="shared" si="4"/>
        <v>-3.3400999999999996</v>
      </c>
      <c r="O109" s="51">
        <f t="shared" si="5"/>
        <v>154449.10453530005</v>
      </c>
      <c r="P109" s="8"/>
      <c r="Q109" s="33"/>
    </row>
    <row r="110" spans="1:17" ht="13.2" x14ac:dyDescent="0.25">
      <c r="A110" s="12" t="s">
        <v>98</v>
      </c>
      <c r="B110" s="25"/>
      <c r="C110" s="45">
        <v>135.11109999999999</v>
      </c>
      <c r="D110" s="7">
        <v>-220722.5889</v>
      </c>
      <c r="E110" s="7">
        <v>0</v>
      </c>
      <c r="F110" s="7">
        <f t="shared" si="7"/>
        <v>-220722.5889</v>
      </c>
      <c r="G110" s="25"/>
      <c r="H110" s="12">
        <v>127.1</v>
      </c>
      <c r="I110" s="7">
        <v>-169103.94</v>
      </c>
      <c r="J110" s="19">
        <v>11793.24</v>
      </c>
      <c r="K110" s="6">
        <v>-157310.70000000001</v>
      </c>
      <c r="L110" s="17"/>
      <c r="M110" s="26"/>
      <c r="N110" s="50">
        <f t="shared" si="4"/>
        <v>8.011099999999999</v>
      </c>
      <c r="O110" s="51">
        <f t="shared" si="5"/>
        <v>-63411.888899999991</v>
      </c>
      <c r="P110" s="8"/>
      <c r="Q110" s="33"/>
    </row>
    <row r="111" spans="1:17" ht="13.2" x14ac:dyDescent="0.25">
      <c r="A111" s="12" t="s">
        <v>99</v>
      </c>
      <c r="B111" s="25"/>
      <c r="C111" s="45">
        <v>126.678</v>
      </c>
      <c r="D111" s="7">
        <v>-145865.4534</v>
      </c>
      <c r="E111" s="7">
        <v>867890.82126815</v>
      </c>
      <c r="F111" s="7">
        <f t="shared" si="7"/>
        <v>722025.36786815</v>
      </c>
      <c r="G111" s="25"/>
      <c r="H111" s="12">
        <v>148.4</v>
      </c>
      <c r="I111" s="7">
        <v>-259371.23</v>
      </c>
      <c r="J111" s="19">
        <v>680118.44</v>
      </c>
      <c r="K111" s="6">
        <v>420747.20999999996</v>
      </c>
      <c r="L111" s="17"/>
      <c r="M111" s="26"/>
      <c r="N111" s="50">
        <f t="shared" si="4"/>
        <v>-21.722000000000008</v>
      </c>
      <c r="O111" s="51">
        <f t="shared" si="5"/>
        <v>301278.15786815004</v>
      </c>
      <c r="P111" s="8"/>
      <c r="Q111" s="33"/>
    </row>
    <row r="112" spans="1:17" ht="13.2" x14ac:dyDescent="0.25">
      <c r="A112" s="12" t="s">
        <v>100</v>
      </c>
      <c r="B112" s="25"/>
      <c r="C112" s="45">
        <v>151.96170000000001</v>
      </c>
      <c r="D112" s="7">
        <v>-1061449.3659000001</v>
      </c>
      <c r="E112" s="7">
        <v>0</v>
      </c>
      <c r="F112" s="7">
        <f t="shared" si="7"/>
        <v>-1061449.3659000001</v>
      </c>
      <c r="G112" s="25"/>
      <c r="H112" s="12">
        <v>147</v>
      </c>
      <c r="I112" s="7">
        <v>-928256.1</v>
      </c>
      <c r="J112" s="19">
        <v>0</v>
      </c>
      <c r="K112" s="6">
        <v>-928256.1</v>
      </c>
      <c r="L112" s="17"/>
      <c r="M112" s="26"/>
      <c r="N112" s="50">
        <f t="shared" si="4"/>
        <v>4.9617000000000075</v>
      </c>
      <c r="O112" s="51">
        <f t="shared" si="5"/>
        <v>-133193.26590000011</v>
      </c>
      <c r="P112" s="8"/>
      <c r="Q112" s="33"/>
    </row>
    <row r="113" spans="1:17" ht="13.2" x14ac:dyDescent="0.25">
      <c r="A113" s="12" t="s">
        <v>101</v>
      </c>
      <c r="B113" s="25"/>
      <c r="C113" s="45">
        <v>150.23009999999999</v>
      </c>
      <c r="D113" s="7">
        <v>-470622.57199999999</v>
      </c>
      <c r="E113" s="7">
        <v>114894.7846905</v>
      </c>
      <c r="F113" s="7">
        <f t="shared" si="7"/>
        <v>-355727.78730949998</v>
      </c>
      <c r="G113" s="25"/>
      <c r="H113" s="12">
        <v>155.30000000000001</v>
      </c>
      <c r="I113" s="7">
        <v>-502970.7</v>
      </c>
      <c r="J113" s="19">
        <v>10083.209999999999</v>
      </c>
      <c r="K113" s="6">
        <v>-492887.49</v>
      </c>
      <c r="L113" s="17"/>
      <c r="M113" s="26"/>
      <c r="N113" s="50">
        <f t="shared" si="4"/>
        <v>-5.0699000000000183</v>
      </c>
      <c r="O113" s="51">
        <f t="shared" si="5"/>
        <v>137159.70269050001</v>
      </c>
      <c r="Q113" s="33"/>
    </row>
    <row r="114" spans="1:17" ht="13.2" x14ac:dyDescent="0.25">
      <c r="A114" s="12" t="s">
        <v>102</v>
      </c>
      <c r="B114" s="25"/>
      <c r="C114" s="45">
        <v>217.98589999999999</v>
      </c>
      <c r="D114" s="7">
        <v>-297272.90970000002</v>
      </c>
      <c r="E114" s="7">
        <v>0</v>
      </c>
      <c r="F114" s="7">
        <f t="shared" si="7"/>
        <v>-297272.90970000002</v>
      </c>
      <c r="G114" s="25"/>
      <c r="H114" s="12">
        <v>235.6</v>
      </c>
      <c r="I114" s="7">
        <v>-349478.01</v>
      </c>
      <c r="J114" s="19">
        <v>0</v>
      </c>
      <c r="K114" s="6">
        <v>-349478.01</v>
      </c>
      <c r="L114" s="17"/>
      <c r="M114" s="26"/>
      <c r="N114" s="50">
        <f t="shared" si="4"/>
        <v>-17.614100000000008</v>
      </c>
      <c r="O114" s="51">
        <f t="shared" si="5"/>
        <v>52205.100299999991</v>
      </c>
      <c r="Q114" s="33"/>
    </row>
    <row r="115" spans="1:17" ht="13.2" x14ac:dyDescent="0.25">
      <c r="A115" s="12" t="s">
        <v>103</v>
      </c>
      <c r="B115" s="25"/>
      <c r="C115" s="45">
        <v>70.232699999999994</v>
      </c>
      <c r="D115" s="7">
        <v>863959.16619999998</v>
      </c>
      <c r="E115" s="7">
        <v>0</v>
      </c>
      <c r="F115" s="7">
        <f t="shared" si="7"/>
        <v>863959.16619999998</v>
      </c>
      <c r="G115" s="25"/>
      <c r="H115" s="12">
        <v>67.2</v>
      </c>
      <c r="I115" s="7">
        <v>1006358.73</v>
      </c>
      <c r="J115" s="19">
        <v>0</v>
      </c>
      <c r="K115" s="6">
        <v>1006358.73</v>
      </c>
      <c r="L115" s="17"/>
      <c r="M115" s="26"/>
      <c r="N115" s="50">
        <f t="shared" si="4"/>
        <v>3.0326999999999913</v>
      </c>
      <c r="O115" s="51">
        <f t="shared" si="5"/>
        <v>-142399.5638</v>
      </c>
      <c r="Q115" s="33"/>
    </row>
    <row r="116" spans="1:17" ht="13.2" x14ac:dyDescent="0.25">
      <c r="A116" s="36" t="s">
        <v>104</v>
      </c>
      <c r="B116" s="40"/>
      <c r="C116" s="46">
        <v>130.52780000000001</v>
      </c>
      <c r="D116" s="34">
        <v>-247766.976</v>
      </c>
      <c r="E116" s="34">
        <v>0</v>
      </c>
      <c r="F116" s="34">
        <f t="shared" si="7"/>
        <v>-247766.976</v>
      </c>
      <c r="G116" s="40"/>
      <c r="H116" s="36">
        <v>139.4</v>
      </c>
      <c r="I116" s="34">
        <v>-311514.8</v>
      </c>
      <c r="J116" s="37">
        <v>0</v>
      </c>
      <c r="K116" s="35">
        <v>-311514.8</v>
      </c>
      <c r="L116" s="47"/>
      <c r="M116" s="42"/>
      <c r="N116" s="53">
        <f t="shared" si="4"/>
        <v>-8.8721999999999923</v>
      </c>
      <c r="O116" s="54">
        <f t="shared" si="5"/>
        <v>63747.823999999993</v>
      </c>
      <c r="Q116" s="33"/>
    </row>
    <row r="118" spans="1:17" x14ac:dyDescent="0.2">
      <c r="A118" s="2" t="s">
        <v>124</v>
      </c>
      <c r="I118" s="5"/>
      <c r="J118" s="5"/>
    </row>
    <row r="119" spans="1:17" ht="13.2" x14ac:dyDescent="0.25">
      <c r="D119" s="5"/>
      <c r="K119" s="31"/>
    </row>
    <row r="120" spans="1:17" x14ac:dyDescent="0.2">
      <c r="F120" s="5"/>
      <c r="K120" s="32"/>
      <c r="M120" s="5"/>
      <c r="N120" s="5"/>
    </row>
    <row r="121" spans="1:17" x14ac:dyDescent="0.2">
      <c r="K121" s="5"/>
    </row>
    <row r="123" spans="1:17" x14ac:dyDescent="0.2">
      <c r="K123" s="5"/>
    </row>
  </sheetData>
  <mergeCells count="3">
    <mergeCell ref="H6:K6"/>
    <mergeCell ref="N6:O6"/>
    <mergeCell ref="C6:F6"/>
  </mergeCells>
  <pageMargins left="0.47244094488188981" right="0.23622047244094491" top="0.39370078740157483" bottom="0.51181102362204722" header="0.23622047244094491" footer="0.27559055118110237"/>
  <pageSetup paperSize="9" fitToWidth="0" fitToHeight="0" orientation="landscape" r:id="rId1"/>
  <headerFooter>
    <oddFooter>&amp;L&amp;8AfG, &amp;F&amp;R&amp;8&amp;P / &amp;N</oddFooter>
  </headerFooter>
  <ignoredErrors>
    <ignoredError sqref="F9:F10 F11:F37 F38:F67 F68:F112 F113:F1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45A286CB9DC048A7FDA22744C060D7" ma:contentTypeVersion="1" ma:contentTypeDescription="Ein neues Dokument erstellen." ma:contentTypeScope="" ma:versionID="0de7a1cf192042868ca56b5a29e3c3d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24c94372c891064ad779b0aa8ef00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70458B-A176-4B0E-9712-1D65BD61E3D1}"/>
</file>

<file path=customXml/itemProps2.xml><?xml version="1.0" encoding="utf-8"?>
<ds:datastoreItem xmlns:ds="http://schemas.openxmlformats.org/officeDocument/2006/customXml" ds:itemID="{581B7C87-CFC0-45C4-9788-1D3952E010BA}"/>
</file>

<file path=customXml/itemProps3.xml><?xml version="1.0" encoding="utf-8"?>
<ds:datastoreItem xmlns:ds="http://schemas.openxmlformats.org/officeDocument/2006/customXml" ds:itemID="{4F0EEEBB-5DD3-491F-81F1-085784307F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Veränderungen RA GLA 2017-2018</vt:lpstr>
      <vt:lpstr>'Veränderungen RA GLA 2017-2018'!Drucktitel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Zwahlen Philippe</dc:creator>
  <cp:lastModifiedBy>Müller-Demont Cristiana</cp:lastModifiedBy>
  <cp:lastPrinted>2017-08-14T14:55:14Z</cp:lastPrinted>
  <dcterms:created xsi:type="dcterms:W3CDTF">2016-07-28T14:18:53Z</dcterms:created>
  <dcterms:modified xsi:type="dcterms:W3CDTF">2017-08-17T07:14:11Z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0x0101000845A286CB9DC048A7FDA22744C060D7</vt:lpwstr>
  </property>
  <property fmtid="{D5CDD505-2E9C-101B-9397-08002B2CF9AE}" pid="3" name="Sitzung">
    <vt:lpwstr/>
  </property>
</Properties>
</file>