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Y:\09_Projekte\Reorganisation Prozesse\01_Dokumente_MOSS\04_Bewerten NLW\_Teamroom aktuell\"/>
    </mc:Choice>
  </mc:AlternateContent>
  <xr:revisionPtr revIDLastSave="0" documentId="13_ncr:1_{4F54D88F-1C80-4E0C-A294-DD252A25ECD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K-Abrechnung" sheetId="2" r:id="rId1"/>
  </sheets>
  <definedNames>
    <definedName name="_xlnm.Print_Area" localSheetId="0">'BK-Abrechnung'!$A$1:$K$132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2" l="1"/>
  <c r="H120" i="2" l="1"/>
  <c r="I120" i="2" s="1"/>
  <c r="F120" i="2"/>
  <c r="D120" i="2"/>
  <c r="I116" i="2"/>
  <c r="F116" i="2"/>
  <c r="D116" i="2"/>
  <c r="H103" i="2"/>
  <c r="I103" i="2" s="1"/>
  <c r="F103" i="2"/>
  <c r="D103" i="2"/>
  <c r="H93" i="2"/>
  <c r="I93" i="2" s="1"/>
  <c r="F93" i="2"/>
  <c r="D93" i="2"/>
  <c r="H89" i="2"/>
  <c r="H124" i="2" s="1"/>
  <c r="D89" i="2"/>
  <c r="D124" i="2" s="1"/>
  <c r="H30" i="2"/>
  <c r="I30" i="2" s="1"/>
  <c r="D30" i="2"/>
  <c r="H16" i="2"/>
  <c r="F16" i="2"/>
  <c r="D16" i="2"/>
  <c r="H126" i="2" l="1"/>
  <c r="D125" i="2"/>
  <c r="H125" i="2"/>
  <c r="I16" i="2"/>
  <c r="D126" i="2"/>
  <c r="E124" i="2" l="1"/>
  <c r="E126" i="2"/>
  <c r="E125" i="2"/>
  <c r="F86" i="2"/>
  <c r="I85" i="2" l="1"/>
  <c r="I87" i="2"/>
  <c r="I88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34" i="2"/>
  <c r="I114" i="2"/>
  <c r="I113" i="2"/>
  <c r="I112" i="2"/>
  <c r="I110" i="2"/>
  <c r="I108" i="2"/>
  <c r="I107" i="2"/>
  <c r="I97" i="2"/>
  <c r="I98" i="2"/>
  <c r="I99" i="2"/>
  <c r="I100" i="2"/>
  <c r="I101" i="2"/>
  <c r="I102" i="2"/>
  <c r="I96" i="2"/>
  <c r="I92" i="2"/>
  <c r="I20" i="2"/>
  <c r="I21" i="2"/>
  <c r="I22" i="2"/>
  <c r="I23" i="2"/>
  <c r="I24" i="2"/>
  <c r="I25" i="2"/>
  <c r="I26" i="2"/>
  <c r="I27" i="2"/>
  <c r="I28" i="2"/>
  <c r="I29" i="2"/>
  <c r="I19" i="2"/>
  <c r="I10" i="2"/>
  <c r="I11" i="2"/>
  <c r="I12" i="2"/>
  <c r="I13" i="2"/>
  <c r="I14" i="2"/>
  <c r="I15" i="2"/>
  <c r="I9" i="2"/>
  <c r="G119" i="2" l="1"/>
  <c r="G120" i="2" s="1"/>
  <c r="E119" i="2"/>
  <c r="E120" i="2" s="1"/>
  <c r="E111" i="2"/>
  <c r="E92" i="2"/>
  <c r="E93" i="2" s="1"/>
  <c r="E86" i="2"/>
  <c r="F88" i="2"/>
  <c r="F87" i="2"/>
  <c r="F85" i="2"/>
  <c r="F84" i="2"/>
  <c r="F89" i="2" s="1"/>
  <c r="F124" i="2" s="1"/>
  <c r="E20" i="2"/>
  <c r="F29" i="2"/>
  <c r="F30" i="2" s="1"/>
  <c r="E9" i="2"/>
  <c r="E13" i="2"/>
  <c r="F126" i="2" l="1"/>
  <c r="G126" i="2" s="1"/>
  <c r="F125" i="2"/>
  <c r="G92" i="2"/>
  <c r="G93" i="2" s="1"/>
  <c r="E11" i="2"/>
  <c r="E83" i="2"/>
  <c r="E79" i="2"/>
  <c r="E29" i="2"/>
  <c r="E24" i="2"/>
  <c r="G27" i="2"/>
  <c r="E102" i="2"/>
  <c r="E101" i="2"/>
  <c r="G102" i="2"/>
  <c r="G101" i="2"/>
  <c r="E81" i="2"/>
  <c r="E82" i="2"/>
  <c r="E78" i="2"/>
  <c r="E80" i="2"/>
  <c r="E77" i="2"/>
  <c r="E28" i="2"/>
  <c r="E27" i="2"/>
  <c r="G15" i="2"/>
  <c r="G14" i="2"/>
  <c r="E15" i="2"/>
  <c r="E14" i="2"/>
  <c r="E112" i="2"/>
  <c r="E114" i="2"/>
  <c r="E106" i="2"/>
  <c r="E113" i="2"/>
  <c r="E115" i="2"/>
  <c r="G107" i="2"/>
  <c r="G108" i="2"/>
  <c r="G112" i="2"/>
  <c r="G113" i="2"/>
  <c r="G114" i="2"/>
  <c r="E108" i="2"/>
  <c r="E109" i="2"/>
  <c r="E107" i="2"/>
  <c r="E110" i="2"/>
  <c r="E66" i="2"/>
  <c r="E33" i="2"/>
  <c r="E34" i="2"/>
  <c r="E35" i="2"/>
  <c r="E36" i="2"/>
  <c r="E37" i="2"/>
  <c r="E38" i="2"/>
  <c r="E39" i="2"/>
  <c r="E42" i="2"/>
  <c r="E46" i="2"/>
  <c r="E40" i="2"/>
  <c r="E44" i="2"/>
  <c r="E48" i="2"/>
  <c r="E50" i="2"/>
  <c r="E52" i="2"/>
  <c r="E54" i="2"/>
  <c r="E56" i="2"/>
  <c r="E58" i="2"/>
  <c r="E60" i="2"/>
  <c r="E62" i="2"/>
  <c r="E98" i="2"/>
  <c r="E96" i="2"/>
  <c r="E103" i="2" s="1"/>
  <c r="E100" i="2"/>
  <c r="E10" i="2"/>
  <c r="E12" i="2"/>
  <c r="E22" i="2"/>
  <c r="E26" i="2"/>
  <c r="E41" i="2"/>
  <c r="E43" i="2"/>
  <c r="E45" i="2"/>
  <c r="E47" i="2"/>
  <c r="E49" i="2"/>
  <c r="E51" i="2"/>
  <c r="E53" i="2"/>
  <c r="E55" i="2"/>
  <c r="E57" i="2"/>
  <c r="E59" i="2"/>
  <c r="E61" i="2"/>
  <c r="E64" i="2"/>
  <c r="E68" i="2"/>
  <c r="E97" i="2"/>
  <c r="E99" i="2"/>
  <c r="E19" i="2"/>
  <c r="E21" i="2"/>
  <c r="E23" i="2"/>
  <c r="E25" i="2"/>
  <c r="E63" i="2"/>
  <c r="E65" i="2"/>
  <c r="E67" i="2"/>
  <c r="G86" i="2"/>
  <c r="E87" i="2"/>
  <c r="G96" i="2"/>
  <c r="G97" i="2"/>
  <c r="G98" i="2"/>
  <c r="E69" i="2"/>
  <c r="E70" i="2"/>
  <c r="E71" i="2"/>
  <c r="E72" i="2"/>
  <c r="E73" i="2"/>
  <c r="E74" i="2"/>
  <c r="E75" i="2"/>
  <c r="E76" i="2"/>
  <c r="E84" i="2"/>
  <c r="E85" i="2"/>
  <c r="E88" i="2"/>
  <c r="G99" i="2"/>
  <c r="G100" i="2"/>
  <c r="G9" i="2"/>
  <c r="G10" i="2"/>
  <c r="G11" i="2"/>
  <c r="G12" i="2"/>
  <c r="G13" i="2"/>
  <c r="G125" i="2" l="1"/>
  <c r="G124" i="2"/>
  <c r="E30" i="2"/>
  <c r="G103" i="2"/>
  <c r="G116" i="2"/>
  <c r="E89" i="2"/>
  <c r="E116" i="2"/>
  <c r="E16" i="2"/>
  <c r="G16" i="2"/>
  <c r="G25" i="2"/>
  <c r="G29" i="2"/>
  <c r="G19" i="2"/>
  <c r="G28" i="2"/>
  <c r="G21" i="2"/>
  <c r="G22" i="2"/>
  <c r="G26" i="2"/>
  <c r="G20" i="2"/>
  <c r="G23" i="2"/>
  <c r="G24" i="2"/>
  <c r="I89" i="2"/>
  <c r="I124" i="2" s="1"/>
  <c r="G79" i="2"/>
  <c r="G83" i="2"/>
  <c r="G81" i="2"/>
  <c r="G82" i="2"/>
  <c r="G78" i="2"/>
  <c r="G80" i="2"/>
  <c r="G87" i="2"/>
  <c r="G77" i="2"/>
  <c r="G88" i="2"/>
  <c r="G84" i="2"/>
  <c r="G37" i="2"/>
  <c r="G85" i="2"/>
  <c r="G35" i="2"/>
  <c r="G42" i="2"/>
  <c r="G34" i="2"/>
  <c r="G36" i="2"/>
  <c r="G39" i="2"/>
  <c r="G48" i="2"/>
  <c r="G38" i="2"/>
  <c r="G40" i="2"/>
  <c r="G44" i="2"/>
  <c r="G54" i="2"/>
  <c r="G46" i="2"/>
  <c r="G50" i="2"/>
  <c r="G58" i="2"/>
  <c r="G41" i="2"/>
  <c r="G43" i="2"/>
  <c r="G45" i="2"/>
  <c r="G47" i="2"/>
  <c r="G49" i="2"/>
  <c r="G52" i="2"/>
  <c r="G56" i="2"/>
  <c r="G62" i="2"/>
  <c r="G51" i="2"/>
  <c r="G53" i="2"/>
  <c r="G55" i="2"/>
  <c r="G57" i="2"/>
  <c r="G60" i="2"/>
  <c r="G64" i="2"/>
  <c r="G59" i="2"/>
  <c r="G61" i="2"/>
  <c r="G63" i="2"/>
  <c r="G67" i="2"/>
  <c r="G71" i="2"/>
  <c r="G65" i="2"/>
  <c r="G69" i="2"/>
  <c r="G73" i="2"/>
  <c r="G75" i="2"/>
  <c r="G66" i="2"/>
  <c r="G68" i="2"/>
  <c r="G70" i="2"/>
  <c r="G72" i="2"/>
  <c r="G74" i="2"/>
  <c r="G76" i="2"/>
  <c r="G30" i="2" l="1"/>
  <c r="G89" i="2"/>
</calcChain>
</file>

<file path=xl/sharedStrings.xml><?xml version="1.0" encoding="utf-8"?>
<sst xmlns="http://schemas.openxmlformats.org/spreadsheetml/2006/main" count="229" uniqueCount="175">
  <si>
    <t>00</t>
  </si>
  <si>
    <t>11</t>
  </si>
  <si>
    <t>20</t>
  </si>
  <si>
    <t>211</t>
  </si>
  <si>
    <t>212</t>
  </si>
  <si>
    <t>213</t>
  </si>
  <si>
    <t>214</t>
  </si>
  <si>
    <t>222</t>
  </si>
  <si>
    <t>223</t>
  </si>
  <si>
    <t>226</t>
  </si>
  <si>
    <t>227</t>
  </si>
  <si>
    <t>244</t>
  </si>
  <si>
    <t>251</t>
  </si>
  <si>
    <t>273</t>
  </si>
  <si>
    <t>277</t>
  </si>
  <si>
    <t>242</t>
  </si>
  <si>
    <t>243</t>
  </si>
  <si>
    <t>254</t>
  </si>
  <si>
    <t>287</t>
  </si>
  <si>
    <t>295</t>
  </si>
  <si>
    <t>49</t>
  </si>
  <si>
    <t>55</t>
  </si>
  <si>
    <t>01</t>
  </si>
  <si>
    <t>04</t>
  </si>
  <si>
    <t>05</t>
  </si>
  <si>
    <t>06</t>
  </si>
  <si>
    <t>09</t>
  </si>
  <si>
    <t>12</t>
  </si>
  <si>
    <t>13</t>
  </si>
  <si>
    <t>215</t>
  </si>
  <si>
    <t>225</t>
  </si>
  <si>
    <t>245</t>
  </si>
  <si>
    <t>10</t>
  </si>
  <si>
    <t>14</t>
  </si>
  <si>
    <t>15</t>
  </si>
  <si>
    <t>16</t>
  </si>
  <si>
    <t>216</t>
  </si>
  <si>
    <t>241</t>
  </si>
  <si>
    <t>26</t>
  </si>
  <si>
    <t>275</t>
  </si>
  <si>
    <t>286</t>
  </si>
  <si>
    <t>41</t>
  </si>
  <si>
    <t>217</t>
  </si>
  <si>
    <t>296</t>
  </si>
  <si>
    <t>3</t>
  </si>
  <si>
    <t>53</t>
  </si>
  <si>
    <t>46</t>
  </si>
  <si>
    <t>3)</t>
  </si>
  <si>
    <t>511</t>
  </si>
  <si>
    <t>542</t>
  </si>
  <si>
    <t>512</t>
  </si>
  <si>
    <t>524</t>
  </si>
  <si>
    <t>573</t>
  </si>
  <si>
    <t>52</t>
  </si>
  <si>
    <t>%</t>
  </si>
  <si>
    <t>57</t>
  </si>
  <si>
    <t>9</t>
  </si>
  <si>
    <t xml:space="preserve"> 0-9</t>
  </si>
  <si>
    <t xml:space="preserve">  Amt für Immobilienbewertung Graubünden
  Uffizi per la valitaziun d'immobiglias dal Grischun
  Ufficio per le valutazioni immobiliari dei Grigioni</t>
  </si>
  <si>
    <t>www.aib.gr.ch     info@aib.gr.ch</t>
  </si>
  <si>
    <t>1,2,4,5</t>
  </si>
  <si>
    <t xml:space="preserve">Conteggio spese di costruzione  
</t>
  </si>
  <si>
    <t>Comune</t>
  </si>
  <si>
    <t>Ogetto</t>
  </si>
  <si>
    <t>Proprietario/a</t>
  </si>
  <si>
    <t>N. della parcella.</t>
  </si>
  <si>
    <t>N.dell'edificio.</t>
  </si>
  <si>
    <t>0 fondo</t>
  </si>
  <si>
    <t xml:space="preserve">CCC </t>
  </si>
  <si>
    <t>Tipo di costi</t>
  </si>
  <si>
    <r>
      <t>CHF</t>
    </r>
    <r>
      <rPr>
        <sz val="6"/>
        <rFont val="Arial"/>
        <family val="2"/>
      </rPr>
      <t>senza cent</t>
    </r>
  </si>
  <si>
    <r>
      <rPr>
        <b/>
        <sz val="8"/>
        <rFont val="Arial"/>
        <family val="2"/>
      </rPr>
      <t>uso interno</t>
    </r>
    <r>
      <rPr>
        <sz val="8"/>
        <rFont val="Arial"/>
        <family val="2"/>
      </rPr>
      <t xml:space="preserve"> (lasciare in bianco)</t>
    </r>
  </si>
  <si>
    <t>Osservazioni</t>
  </si>
  <si>
    <t>Studi preliminar</t>
  </si>
  <si>
    <t xml:space="preserve">Acquisizione del fondo risp.del diritto di superficie </t>
  </si>
  <si>
    <t>Finanziamento prima dell'inizio dei lavori</t>
  </si>
  <si>
    <r>
      <t xml:space="preserve">Raccordo alle infrastrutture primarie </t>
    </r>
    <r>
      <rPr>
        <sz val="6"/>
        <rFont val="Arial"/>
        <family val="2"/>
      </rPr>
      <t>(all'est.d.fondo)</t>
    </r>
  </si>
  <si>
    <r>
      <t xml:space="preserve">Raccordo alle infrastrutt.p.i trasporti </t>
    </r>
    <r>
      <rPr>
        <sz val="6"/>
        <rFont val="Arial"/>
        <family val="2"/>
      </rPr>
      <t>(all'est.d.fondo)</t>
    </r>
  </si>
  <si>
    <t>Onorari</t>
  </si>
  <si>
    <t>Totale fondo</t>
  </si>
  <si>
    <t>1 lavori preliminari</t>
  </si>
  <si>
    <t>Inventari, analisi del terreno edificabile</t>
  </si>
  <si>
    <t>Sgombero, preparazioni del terreno</t>
  </si>
  <si>
    <t>Misure di sicurezza, provvisori</t>
  </si>
  <si>
    <t>Installazioni di cantiere comuni</t>
  </si>
  <si>
    <t>Adeguamenti a costruzioni esistenti</t>
  </si>
  <si>
    <t>Adeguamenti alle condotte di raccordo esistenti</t>
  </si>
  <si>
    <t>Adeguamenti a.infrastrutture p.i trasporti esistenti</t>
  </si>
  <si>
    <t>Fond. spec., consolid. scavo gen., impermeabilizzaz.</t>
  </si>
  <si>
    <t>Scavo generale (compilare per gli edifici)</t>
  </si>
  <si>
    <t>Totale lavori preliminari</t>
  </si>
  <si>
    <t>2 edificio</t>
  </si>
  <si>
    <t>Scavo generale</t>
  </si>
  <si>
    <t>Opere da impresario costruttore</t>
  </si>
  <si>
    <t>Costruz.in calcestruzzo e costruz.prefabbricate</t>
  </si>
  <si>
    <t>Costruzioni in acciaio</t>
  </si>
  <si>
    <t xml:space="preserve">Costruzioni in legno (opere da carpentiere) </t>
  </si>
  <si>
    <t>Costruzioni leggere</t>
  </si>
  <si>
    <t xml:space="preserve">Opere in pietra naturale e artificiale </t>
  </si>
  <si>
    <t>Serramenti per rifugi</t>
  </si>
  <si>
    <t>Finestre, porte esterne, portoni</t>
  </si>
  <si>
    <t>Opere da lattoniere</t>
  </si>
  <si>
    <t>Impianti parafulmine</t>
  </si>
  <si>
    <t>Coperture</t>
  </si>
  <si>
    <t>Impermeabilizzazioni e isolamenti speciali</t>
  </si>
  <si>
    <t>Intonaci di facciate</t>
  </si>
  <si>
    <t>Trattamento delle superfici esterne</t>
  </si>
  <si>
    <t>Serramenti esterni, elementi frangisole</t>
  </si>
  <si>
    <t>Impianti elettrici</t>
  </si>
  <si>
    <t>Fornitura vettore energetico, immagazzinamento</t>
  </si>
  <si>
    <t>Generazione di calore</t>
  </si>
  <si>
    <t>Distribuzione di calore</t>
  </si>
  <si>
    <t>Impianti di ventilazione</t>
  </si>
  <si>
    <t xml:space="preserve">Impianti di condizionamento dell'aria </t>
  </si>
  <si>
    <t>Impianti sanitari generali</t>
  </si>
  <si>
    <t xml:space="preserve">Condotte sanitarie </t>
  </si>
  <si>
    <t>Impianti di cucine</t>
  </si>
  <si>
    <t>Impianti di trasporto</t>
  </si>
  <si>
    <t>Opere da gessatore</t>
  </si>
  <si>
    <t>Costruzioni metalliche</t>
  </si>
  <si>
    <t>Opere da falegname</t>
  </si>
  <si>
    <t>Chiusure</t>
  </si>
  <si>
    <t>Pareti a elementi</t>
  </si>
  <si>
    <t>Pavimenti compreso sottofondi</t>
  </si>
  <si>
    <t>Rivestimenti di pareti</t>
  </si>
  <si>
    <t>Rivestimenti di soffitti</t>
  </si>
  <si>
    <t>Opere da fumista</t>
  </si>
  <si>
    <t>Trattamento delle superfici interne (pittore)</t>
  </si>
  <si>
    <t>Prosciugamento dell'edificio</t>
  </si>
  <si>
    <t>Pulizia dell'edificio, diversi</t>
  </si>
  <si>
    <t>Onorari architetto</t>
  </si>
  <si>
    <t>Ingegnere civile</t>
  </si>
  <si>
    <t>Ingegnere elettrotecnico</t>
  </si>
  <si>
    <t>Ingegnere per il riscaldamento e la ventilazione</t>
  </si>
  <si>
    <t>Ingegnere per l'impianto sanitario</t>
  </si>
  <si>
    <t>Specialisti</t>
  </si>
  <si>
    <t>Spese per l'autorizzazione, Tiro di costruzione</t>
  </si>
  <si>
    <t>Moltiplicazione, fotocopie dei piani</t>
  </si>
  <si>
    <t>Assicurazioni</t>
  </si>
  <si>
    <t>Interessi credito edilizio, Spese bancarie</t>
  </si>
  <si>
    <t>Imposta sul valore aggiunto con edificio</t>
  </si>
  <si>
    <t>Totale edificio</t>
  </si>
  <si>
    <r>
      <t xml:space="preserve">3 Arredamento d'esercizio                                                                  </t>
    </r>
    <r>
      <rPr>
        <sz val="8"/>
        <rFont val="Arial"/>
        <family val="2"/>
      </rPr>
      <t>(Inserire CCC 3 edificio sotto CCC 2)</t>
    </r>
  </si>
  <si>
    <t>Arredamento d'esercizio(allegare lista dettagliata)</t>
  </si>
  <si>
    <t>Totale arredamento d'esercizio</t>
  </si>
  <si>
    <t>4 L'ambiente</t>
  </si>
  <si>
    <t>Sistemazione del terreno</t>
  </si>
  <si>
    <t>Opere grezze e di complet. (muri di sost., ecc.)</t>
  </si>
  <si>
    <t>Giardino, opere di rivestimento</t>
  </si>
  <si>
    <t>Raccordo alle infrastrutture primarie</t>
  </si>
  <si>
    <t>Piccole costruzioni di tracciato</t>
  </si>
  <si>
    <t>Totale ambiente</t>
  </si>
  <si>
    <t>5 Spese di costruzione accessorie</t>
  </si>
  <si>
    <t>Spese di allaggiamento</t>
  </si>
  <si>
    <t>Campioni, modelli, riproduzioni, documentazione</t>
  </si>
  <si>
    <t>Riproduzione di documenti, copie di piani</t>
  </si>
  <si>
    <t>Prestazioni del committente</t>
  </si>
  <si>
    <t>Altri costi secondari, spese di viaggio, inauguraz.</t>
  </si>
  <si>
    <r>
      <t xml:space="preserve">Imposta sul valore aggiunto senza CSC 573 edificio </t>
    </r>
    <r>
      <rPr>
        <vertAlign val="superscript"/>
        <sz val="8"/>
        <rFont val="Arial"/>
        <family val="2"/>
      </rPr>
      <t>3)</t>
    </r>
  </si>
  <si>
    <r>
      <t xml:space="preserve">Imposta sul valore aggiunto con edificio </t>
    </r>
    <r>
      <rPr>
        <vertAlign val="superscript"/>
        <sz val="8"/>
        <rFont val="Arial"/>
        <family val="2"/>
      </rPr>
      <t>3)</t>
    </r>
  </si>
  <si>
    <t>Totale Spese di costruzione accessorie</t>
  </si>
  <si>
    <r>
      <t xml:space="preserve">9 Arredamento </t>
    </r>
    <r>
      <rPr>
        <sz val="10"/>
        <rFont val="Arial"/>
        <family val="2"/>
      </rPr>
      <t>(solo per industrie e aziende agricole)</t>
    </r>
  </si>
  <si>
    <t>Arredamento (allegare lista dettagliata)</t>
  </si>
  <si>
    <t>Totale Arredamento</t>
  </si>
  <si>
    <t>Totale complessivo</t>
  </si>
  <si>
    <t>edificio</t>
  </si>
  <si>
    <t>Totale CCC</t>
  </si>
  <si>
    <t>Investimenti UVI</t>
  </si>
  <si>
    <t>= Importo secondo art. 17 cpv. 2 lett. b LVI</t>
  </si>
  <si>
    <t xml:space="preserve">Codice dei costi di costruzione del Centro svizzero di studio per la razionalizzazione della costruzione </t>
  </si>
  <si>
    <t>N. fabb.</t>
  </si>
  <si>
    <t>Numero di assicurazione dell'Assicurazione fabbricati dei Grigioni</t>
  </si>
  <si>
    <t>laddove non è compreso nella posizione singolare</t>
  </si>
  <si>
    <t>Luogo/data:</t>
  </si>
  <si>
    <t>Timbro e firma: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</si>
</sst>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00_ ;_ * \-#,##0.000_ ;_ * &quot;-&quot;??_ ;_ @_ "/>
    <numFmt numFmtId="165" formatCode="0.000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i/>
      <sz val="6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24994659260841701"/>
        <bgColor indexed="65"/>
      </patternFill>
    </fill>
    <fill>
      <patternFill patternType="solid">
        <fgColor theme="1"/>
        <bgColor indexed="64"/>
      </patternFill>
    </fill>
    <fill>
      <patternFill patternType="mediumGray">
        <fgColor theme="0" tint="-0.499984740745262"/>
        <bgColor indexed="65"/>
      </patternFill>
    </fill>
    <fill>
      <patternFill patternType="lightGray">
        <fgColor theme="0" tint="-0.24994659260841701"/>
        <bgColor theme="0"/>
      </patternFill>
    </fill>
  </fills>
  <borders count="7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theme="0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0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0" fillId="2" borderId="0" xfId="0" applyFill="1" applyProtection="1"/>
    <xf numFmtId="3" fontId="2" fillId="2" borderId="3" xfId="0" applyNumberFormat="1" applyFont="1" applyFill="1" applyBorder="1" applyAlignment="1" applyProtection="1">
      <alignment vertical="center"/>
    </xf>
    <xf numFmtId="0" fontId="0" fillId="2" borderId="0" xfId="0" applyFill="1" applyBorder="1" applyProtection="1"/>
    <xf numFmtId="0" fontId="4" fillId="2" borderId="0" xfId="0" applyFont="1" applyFill="1" applyBorder="1" applyProtection="1"/>
    <xf numFmtId="3" fontId="3" fillId="0" borderId="37" xfId="0" applyNumberFormat="1" applyFont="1" applyFill="1" applyBorder="1" applyAlignment="1" applyProtection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/>
    </xf>
    <xf numFmtId="3" fontId="3" fillId="0" borderId="10" xfId="0" applyNumberFormat="1" applyFont="1" applyFill="1" applyBorder="1" applyAlignment="1" applyProtection="1">
      <alignment vertical="center"/>
    </xf>
    <xf numFmtId="3" fontId="2" fillId="0" borderId="3" xfId="0" applyNumberFormat="1" applyFont="1" applyBorder="1" applyAlignment="1" applyProtection="1">
      <alignment vertical="center"/>
    </xf>
    <xf numFmtId="165" fontId="3" fillId="2" borderId="7" xfId="1" applyNumberFormat="1" applyFont="1" applyFill="1" applyBorder="1" applyAlignment="1" applyProtection="1">
      <alignment vertical="center"/>
    </xf>
    <xf numFmtId="3" fontId="3" fillId="2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Protection="1"/>
    <xf numFmtId="0" fontId="1" fillId="2" borderId="0" xfId="0" applyFont="1" applyFill="1" applyBorder="1" applyAlignment="1" applyProtection="1">
      <alignment vertical="top" wrapText="1"/>
    </xf>
    <xf numFmtId="0" fontId="3" fillId="2" borderId="7" xfId="0" applyFont="1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3" fontId="3" fillId="2" borderId="7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3" fontId="3" fillId="2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0" fontId="8" fillId="2" borderId="0" xfId="0" applyFont="1" applyFill="1" applyAlignment="1" applyProtection="1">
      <alignment vertical="center"/>
    </xf>
    <xf numFmtId="3" fontId="3" fillId="2" borderId="10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right" vertical="top" wrapText="1"/>
    </xf>
    <xf numFmtId="166" fontId="2" fillId="0" borderId="6" xfId="1" applyNumberFormat="1" applyFont="1" applyFill="1" applyBorder="1" applyAlignment="1" applyProtection="1">
      <alignment horizontal="center" vertical="center"/>
    </xf>
    <xf numFmtId="166" fontId="2" fillId="0" borderId="4" xfId="1" applyNumberFormat="1" applyFont="1" applyFill="1" applyBorder="1" applyAlignment="1" applyProtection="1">
      <alignment horizontal="center" vertical="center"/>
    </xf>
    <xf numFmtId="166" fontId="2" fillId="0" borderId="30" xfId="1" applyNumberFormat="1" applyFont="1" applyFill="1" applyBorder="1" applyAlignment="1" applyProtection="1">
      <alignment horizontal="center" vertical="center"/>
    </xf>
    <xf numFmtId="166" fontId="2" fillId="0" borderId="17" xfId="1" applyNumberFormat="1" applyFont="1" applyBorder="1" applyAlignment="1" applyProtection="1">
      <alignment vertical="center"/>
    </xf>
    <xf numFmtId="166" fontId="2" fillId="0" borderId="1" xfId="1" applyNumberFormat="1" applyFont="1" applyBorder="1" applyAlignment="1" applyProtection="1">
      <alignment vertical="center"/>
    </xf>
    <xf numFmtId="166" fontId="2" fillId="0" borderId="30" xfId="1" applyNumberFormat="1" applyFont="1" applyBorder="1" applyAlignment="1" applyProtection="1">
      <alignment vertical="center"/>
    </xf>
    <xf numFmtId="166" fontId="2" fillId="0" borderId="33" xfId="1" applyNumberFormat="1" applyFont="1" applyFill="1" applyBorder="1" applyAlignment="1" applyProtection="1">
      <alignment horizontal="center" vertical="center"/>
    </xf>
    <xf numFmtId="166" fontId="2" fillId="0" borderId="14" xfId="1" applyNumberFormat="1" applyFont="1" applyFill="1" applyBorder="1" applyAlignment="1" applyProtection="1">
      <alignment horizontal="center" vertical="center"/>
    </xf>
    <xf numFmtId="166" fontId="3" fillId="0" borderId="33" xfId="1" applyNumberFormat="1" applyFont="1" applyFill="1" applyBorder="1" applyAlignment="1" applyProtection="1">
      <alignment vertical="center"/>
    </xf>
    <xf numFmtId="166" fontId="2" fillId="0" borderId="16" xfId="1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 vertical="top" wrapText="1"/>
    </xf>
    <xf numFmtId="166" fontId="2" fillId="0" borderId="17" xfId="1" applyNumberFormat="1" applyFont="1" applyFill="1" applyBorder="1" applyAlignment="1" applyProtection="1">
      <alignment horizontal="right" vertical="center"/>
    </xf>
    <xf numFmtId="166" fontId="2" fillId="0" borderId="1" xfId="1" applyNumberFormat="1" applyFont="1" applyFill="1" applyBorder="1" applyAlignment="1" applyProtection="1">
      <alignment horizontal="right" vertical="center"/>
    </xf>
    <xf numFmtId="166" fontId="2" fillId="0" borderId="30" xfId="1" applyNumberFormat="1" applyFont="1" applyFill="1" applyBorder="1" applyAlignment="1" applyProtection="1">
      <alignment horizontal="right" vertical="center"/>
    </xf>
    <xf numFmtId="3" fontId="2" fillId="7" borderId="44" xfId="0" applyNumberFormat="1" applyFont="1" applyFill="1" applyBorder="1" applyAlignment="1" applyProtection="1">
      <alignment vertical="center"/>
    </xf>
    <xf numFmtId="166" fontId="2" fillId="7" borderId="39" xfId="1" applyNumberFormat="1" applyFont="1" applyFill="1" applyBorder="1" applyAlignment="1" applyProtection="1">
      <alignment horizontal="center" vertical="center"/>
    </xf>
    <xf numFmtId="166" fontId="2" fillId="7" borderId="45" xfId="1" applyNumberFormat="1" applyFont="1" applyFill="1" applyBorder="1" applyAlignment="1" applyProtection="1">
      <alignment horizontal="center" vertical="center"/>
    </xf>
    <xf numFmtId="166" fontId="2" fillId="0" borderId="33" xfId="1" applyNumberFormat="1" applyFont="1" applyFill="1" applyBorder="1" applyAlignment="1" applyProtection="1">
      <alignment vertical="center"/>
    </xf>
    <xf numFmtId="3" fontId="2" fillId="7" borderId="47" xfId="0" applyNumberFormat="1" applyFont="1" applyFill="1" applyBorder="1" applyAlignment="1" applyProtection="1">
      <alignment vertical="center"/>
    </xf>
    <xf numFmtId="166" fontId="2" fillId="7" borderId="48" xfId="1" applyNumberFormat="1" applyFont="1" applyFill="1" applyBorder="1" applyAlignment="1" applyProtection="1">
      <alignment horizontal="center" vertical="center"/>
    </xf>
    <xf numFmtId="166" fontId="2" fillId="7" borderId="49" xfId="1" applyNumberFormat="1" applyFont="1" applyFill="1" applyBorder="1" applyAlignment="1" applyProtection="1">
      <alignment horizontal="center" vertical="center"/>
    </xf>
    <xf numFmtId="3" fontId="2" fillId="7" borderId="18" xfId="0" applyNumberFormat="1" applyFont="1" applyFill="1" applyBorder="1" applyAlignment="1" applyProtection="1">
      <alignment vertical="center"/>
    </xf>
    <xf numFmtId="3" fontId="2" fillId="7" borderId="50" xfId="0" applyNumberFormat="1" applyFont="1" applyFill="1" applyBorder="1" applyAlignment="1" applyProtection="1">
      <alignment vertical="center"/>
    </xf>
    <xf numFmtId="3" fontId="2" fillId="7" borderId="30" xfId="0" applyNumberFormat="1" applyFont="1" applyFill="1" applyBorder="1" applyAlignment="1" applyProtection="1">
      <alignment vertical="center"/>
    </xf>
    <xf numFmtId="166" fontId="2" fillId="0" borderId="30" xfId="1" applyNumberFormat="1" applyFont="1" applyFill="1" applyBorder="1" applyAlignment="1" applyProtection="1">
      <alignment vertical="center"/>
    </xf>
    <xf numFmtId="3" fontId="2" fillId="7" borderId="17" xfId="0" applyNumberFormat="1" applyFont="1" applyFill="1" applyBorder="1" applyAlignment="1" applyProtection="1">
      <alignment vertical="center"/>
    </xf>
    <xf numFmtId="3" fontId="3" fillId="0" borderId="30" xfId="1" applyNumberFormat="1" applyFont="1" applyFill="1" applyBorder="1" applyAlignment="1" applyProtection="1">
      <alignment vertical="center"/>
    </xf>
    <xf numFmtId="166" fontId="2" fillId="7" borderId="51" xfId="1" applyNumberFormat="1" applyFont="1" applyFill="1" applyBorder="1" applyAlignment="1" applyProtection="1">
      <alignment horizontal="center" vertical="center"/>
    </xf>
    <xf numFmtId="166" fontId="3" fillId="0" borderId="30" xfId="1" applyNumberFormat="1" applyFont="1" applyFill="1" applyBorder="1" applyAlignment="1" applyProtection="1">
      <alignment vertical="center"/>
    </xf>
    <xf numFmtId="3" fontId="2" fillId="7" borderId="52" xfId="0" applyNumberFormat="1" applyFont="1" applyFill="1" applyBorder="1" applyAlignment="1" applyProtection="1">
      <alignment vertical="center"/>
    </xf>
    <xf numFmtId="166" fontId="2" fillId="5" borderId="17" xfId="1" applyNumberFormat="1" applyFont="1" applyFill="1" applyBorder="1" applyAlignment="1" applyProtection="1">
      <alignment horizontal="center" vertical="center"/>
    </xf>
    <xf numFmtId="166" fontId="2" fillId="5" borderId="1" xfId="1" applyNumberFormat="1" applyFont="1" applyFill="1" applyBorder="1" applyAlignment="1" applyProtection="1">
      <alignment horizontal="center" vertical="center"/>
    </xf>
    <xf numFmtId="166" fontId="2" fillId="7" borderId="29" xfId="1" applyNumberFormat="1" applyFont="1" applyFill="1" applyBorder="1" applyAlignment="1" applyProtection="1">
      <alignment horizontal="center" vertical="center"/>
    </xf>
    <xf numFmtId="166" fontId="2" fillId="7" borderId="53" xfId="1" applyNumberFormat="1" applyFont="1" applyFill="1" applyBorder="1" applyAlignment="1" applyProtection="1">
      <alignment horizontal="center" vertical="center"/>
    </xf>
    <xf numFmtId="166" fontId="2" fillId="0" borderId="41" xfId="1" applyNumberFormat="1" applyFont="1" applyFill="1" applyBorder="1" applyAlignment="1" applyProtection="1">
      <alignment horizontal="center" vertical="center"/>
    </xf>
    <xf numFmtId="3" fontId="2" fillId="7" borderId="35" xfId="0" applyNumberFormat="1" applyFont="1" applyFill="1" applyBorder="1" applyAlignment="1" applyProtection="1">
      <alignment vertical="center"/>
    </xf>
    <xf numFmtId="166" fontId="2" fillId="7" borderId="46" xfId="1" applyNumberFormat="1" applyFont="1" applyFill="1" applyBorder="1" applyAlignment="1" applyProtection="1">
      <alignment horizontal="center" vertical="center"/>
    </xf>
    <xf numFmtId="166" fontId="2" fillId="7" borderId="54" xfId="1" applyNumberFormat="1" applyFont="1" applyFill="1" applyBorder="1" applyAlignment="1" applyProtection="1">
      <alignment horizontal="center" vertical="center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</xf>
    <xf numFmtId="49" fontId="2" fillId="2" borderId="9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locked="0"/>
    </xf>
    <xf numFmtId="3" fontId="2" fillId="2" borderId="1" xfId="1" applyNumberFormat="1" applyFont="1" applyFill="1" applyBorder="1" applyAlignment="1" applyProtection="1">
      <alignment vertical="center"/>
      <protection locked="0"/>
    </xf>
    <xf numFmtId="3" fontId="2" fillId="2" borderId="13" xfId="0" applyNumberFormat="1" applyFont="1" applyFill="1" applyBorder="1" applyAlignment="1" applyProtection="1">
      <alignment vertical="center"/>
      <protection locked="0"/>
    </xf>
    <xf numFmtId="3" fontId="2" fillId="2" borderId="5" xfId="1" applyNumberFormat="1" applyFont="1" applyFill="1" applyBorder="1" applyAlignment="1" applyProtection="1">
      <alignment horizontal="right" vertical="center"/>
      <protection locked="0"/>
    </xf>
    <xf numFmtId="3" fontId="2" fillId="2" borderId="3" xfId="1" applyNumberFormat="1" applyFont="1" applyFill="1" applyBorder="1" applyAlignment="1" applyProtection="1">
      <alignment horizontal="right" vertical="center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3" fontId="2" fillId="7" borderId="48" xfId="0" applyNumberFormat="1" applyFont="1" applyFill="1" applyBorder="1" applyAlignment="1" applyProtection="1">
      <alignment vertical="center"/>
    </xf>
    <xf numFmtId="3" fontId="2" fillId="7" borderId="49" xfId="0" applyNumberFormat="1" applyFont="1" applyFill="1" applyBorder="1" applyAlignment="1" applyProtection="1">
      <alignment vertical="center"/>
    </xf>
    <xf numFmtId="3" fontId="2" fillId="2" borderId="17" xfId="1" applyNumberFormat="1" applyFont="1" applyFill="1" applyBorder="1" applyAlignment="1" applyProtection="1">
      <alignment vertical="center"/>
      <protection locked="0"/>
    </xf>
    <xf numFmtId="166" fontId="2" fillId="0" borderId="58" xfId="1" applyNumberFormat="1" applyFont="1" applyFill="1" applyBorder="1" applyAlignment="1" applyProtection="1">
      <alignment horizontal="center" vertical="center"/>
    </xf>
    <xf numFmtId="3" fontId="2" fillId="2" borderId="63" xfId="0" applyNumberFormat="1" applyFont="1" applyFill="1" applyBorder="1" applyAlignment="1" applyProtection="1">
      <alignment vertical="center"/>
      <protection locked="0"/>
    </xf>
    <xf numFmtId="166" fontId="2" fillId="0" borderId="64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Border="1" applyAlignment="1" applyProtection="1">
      <alignment vertical="center"/>
    </xf>
    <xf numFmtId="3" fontId="2" fillId="2" borderId="61" xfId="1" applyNumberFormat="1" applyFont="1" applyFill="1" applyBorder="1" applyAlignment="1" applyProtection="1">
      <alignment vertical="center"/>
      <protection locked="0"/>
    </xf>
    <xf numFmtId="3" fontId="2" fillId="8" borderId="65" xfId="0" applyNumberFormat="1" applyFont="1" applyFill="1" applyBorder="1" applyAlignment="1" applyProtection="1">
      <alignment vertical="center"/>
      <protection locked="0"/>
    </xf>
    <xf numFmtId="3" fontId="2" fillId="5" borderId="61" xfId="0" applyNumberFormat="1" applyFont="1" applyFill="1" applyBorder="1" applyAlignment="1" applyProtection="1">
      <alignment vertical="center"/>
    </xf>
    <xf numFmtId="3" fontId="2" fillId="7" borderId="61" xfId="0" applyNumberFormat="1" applyFont="1" applyFill="1" applyBorder="1" applyAlignment="1" applyProtection="1">
      <alignment vertical="center"/>
    </xf>
    <xf numFmtId="166" fontId="2" fillId="7" borderId="67" xfId="1" applyNumberFormat="1" applyFont="1" applyFill="1" applyBorder="1" applyAlignment="1" applyProtection="1">
      <alignment horizontal="right" vertical="center"/>
    </xf>
    <xf numFmtId="3" fontId="2" fillId="2" borderId="15" xfId="0" applyNumberFormat="1" applyFont="1" applyFill="1" applyBorder="1" applyAlignment="1" applyProtection="1">
      <alignment vertical="center"/>
      <protection locked="0"/>
    </xf>
    <xf numFmtId="166" fontId="2" fillId="0" borderId="31" xfId="1" applyNumberFormat="1" applyFont="1" applyBorder="1" applyAlignment="1" applyProtection="1">
      <alignment vertical="center"/>
    </xf>
    <xf numFmtId="3" fontId="2" fillId="2" borderId="31" xfId="1" applyNumberFormat="1" applyFont="1" applyFill="1" applyBorder="1" applyAlignment="1" applyProtection="1">
      <alignment vertical="center"/>
      <protection locked="0"/>
    </xf>
    <xf numFmtId="49" fontId="2" fillId="2" borderId="8" xfId="0" applyNumberFormat="1" applyFont="1" applyFill="1" applyBorder="1" applyAlignment="1" applyProtection="1">
      <alignment horizontal="right" vertical="center"/>
      <protection locked="0"/>
    </xf>
    <xf numFmtId="3" fontId="2" fillId="2" borderId="71" xfId="0" applyNumberFormat="1" applyFont="1" applyFill="1" applyBorder="1" applyAlignment="1" applyProtection="1">
      <alignment vertical="center"/>
      <protection locked="0"/>
    </xf>
    <xf numFmtId="3" fontId="2" fillId="7" borderId="42" xfId="0" applyNumberFormat="1" applyFont="1" applyFill="1" applyBorder="1" applyAlignment="1" applyProtection="1">
      <alignment vertical="center"/>
    </xf>
    <xf numFmtId="166" fontId="2" fillId="7" borderId="72" xfId="1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Border="1" applyAlignment="1" applyProtection="1">
      <alignment vertical="center"/>
    </xf>
    <xf numFmtId="3" fontId="2" fillId="7" borderId="73" xfId="0" applyNumberFormat="1" applyFont="1" applyFill="1" applyBorder="1" applyAlignment="1" applyProtection="1">
      <alignment vertical="center"/>
    </xf>
    <xf numFmtId="3" fontId="2" fillId="7" borderId="72" xfId="0" applyNumberFormat="1" applyFont="1" applyFill="1" applyBorder="1" applyAlignment="1" applyProtection="1">
      <alignment vertical="center"/>
    </xf>
    <xf numFmtId="49" fontId="2" fillId="2" borderId="60" xfId="0" applyNumberFormat="1" applyFont="1" applyFill="1" applyBorder="1" applyAlignment="1" applyProtection="1">
      <alignment horizontal="right" vertical="center"/>
      <protection locked="0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166" fontId="2" fillId="0" borderId="2" xfId="1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vertical="center"/>
      <protection locked="0"/>
    </xf>
    <xf numFmtId="0" fontId="0" fillId="0" borderId="0" xfId="0" applyFill="1" applyProtection="1"/>
    <xf numFmtId="0" fontId="2" fillId="0" borderId="0" xfId="0" applyFont="1" applyFill="1" applyAlignment="1" applyProtection="1">
      <alignment vertical="top" wrapText="1"/>
    </xf>
    <xf numFmtId="3" fontId="12" fillId="2" borderId="10" xfId="0" applyNumberFormat="1" applyFont="1" applyFill="1" applyBorder="1" applyAlignment="1" applyProtection="1">
      <alignment horizontal="right" vertical="center" wrapText="1"/>
    </xf>
    <xf numFmtId="166" fontId="11" fillId="0" borderId="33" xfId="1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 wrapText="1"/>
    </xf>
    <xf numFmtId="3" fontId="11" fillId="7" borderId="30" xfId="0" applyNumberFormat="1" applyFont="1" applyFill="1" applyBorder="1" applyAlignment="1" applyProtection="1">
      <alignment vertical="center"/>
    </xf>
    <xf numFmtId="166" fontId="11" fillId="7" borderId="29" xfId="1" applyNumberFormat="1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left" wrapText="1"/>
      <protection locked="0"/>
    </xf>
    <xf numFmtId="3" fontId="2" fillId="8" borderId="5" xfId="0" applyNumberFormat="1" applyFont="1" applyFill="1" applyBorder="1" applyAlignment="1" applyProtection="1">
      <alignment vertical="center"/>
    </xf>
    <xf numFmtId="3" fontId="2" fillId="8" borderId="3" xfId="0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0" fontId="4" fillId="4" borderId="21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1" fillId="4" borderId="22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3" fillId="0" borderId="74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2" borderId="36" xfId="0" applyFill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0" borderId="75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49" fontId="2" fillId="0" borderId="60" xfId="0" applyNumberFormat="1" applyFont="1" applyBorder="1" applyAlignment="1">
      <alignment horizontal="right" vertical="center"/>
    </xf>
    <xf numFmtId="49" fontId="2" fillId="0" borderId="68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3" fillId="3" borderId="5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16" fontId="3" fillId="2" borderId="32" xfId="0" quotePrefix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left" vertical="top"/>
    </xf>
    <xf numFmtId="0" fontId="3" fillId="2" borderId="0" xfId="0" applyFont="1" applyFill="1"/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" fillId="2" borderId="0" xfId="0" applyFont="1" applyFill="1"/>
    <xf numFmtId="0" fontId="2" fillId="0" borderId="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6" borderId="2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5" fillId="0" borderId="35" xfId="1" applyNumberFormat="1" applyFont="1" applyFill="1" applyBorder="1" applyAlignment="1" applyProtection="1">
      <alignment horizontal="left" vertical="center"/>
      <protection locked="0"/>
    </xf>
    <xf numFmtId="166" fontId="5" fillId="0" borderId="11" xfId="1" applyNumberFormat="1" applyFont="1" applyFill="1" applyBorder="1" applyAlignment="1" applyProtection="1">
      <alignment horizontal="left" vertical="center"/>
      <protection locked="0"/>
    </xf>
    <xf numFmtId="166" fontId="5" fillId="0" borderId="37" xfId="1" applyNumberFormat="1" applyFont="1" applyFill="1" applyBorder="1" applyAlignment="1" applyProtection="1">
      <alignment horizontal="left" vertical="center"/>
      <protection locked="0"/>
    </xf>
    <xf numFmtId="166" fontId="5" fillId="0" borderId="12" xfId="1" applyNumberFormat="1" applyFont="1" applyFill="1" applyBorder="1" applyAlignment="1" applyProtection="1">
      <alignment horizontal="left" vertical="center"/>
      <protection locked="0"/>
    </xf>
    <xf numFmtId="166" fontId="5" fillId="0" borderId="35" xfId="1" applyNumberFormat="1" applyFont="1" applyFill="1" applyBorder="1" applyAlignment="1" applyProtection="1">
      <alignment horizontal="left" vertical="center"/>
    </xf>
    <xf numFmtId="166" fontId="5" fillId="0" borderId="11" xfId="1" applyNumberFormat="1" applyFont="1" applyFill="1" applyBorder="1" applyAlignment="1" applyProtection="1">
      <alignment horizontal="left" vertical="center"/>
    </xf>
    <xf numFmtId="166" fontId="5" fillId="0" borderId="37" xfId="1" quotePrefix="1" applyNumberFormat="1" applyFont="1" applyFill="1" applyBorder="1" applyAlignment="1" applyProtection="1">
      <alignment horizontal="left" vertical="center"/>
    </xf>
    <xf numFmtId="166" fontId="5" fillId="0" borderId="12" xfId="1" applyNumberFormat="1" applyFont="1" applyFill="1" applyBorder="1" applyAlignment="1" applyProtection="1">
      <alignment horizontal="left" vertical="center"/>
    </xf>
    <xf numFmtId="166" fontId="5" fillId="0" borderId="37" xfId="1" applyNumberFormat="1" applyFont="1" applyFill="1" applyBorder="1" applyAlignment="1" applyProtection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66" fontId="5" fillId="0" borderId="56" xfId="1" applyNumberFormat="1" applyFont="1" applyFill="1" applyBorder="1" applyAlignment="1" applyProtection="1">
      <alignment horizontal="left" vertical="center"/>
      <protection locked="0"/>
    </xf>
    <xf numFmtId="166" fontId="5" fillId="0" borderId="57" xfId="1" applyNumberFormat="1" applyFont="1" applyFill="1" applyBorder="1" applyAlignment="1" applyProtection="1">
      <alignment horizontal="left" vertical="center"/>
      <protection locked="0"/>
    </xf>
    <xf numFmtId="0" fontId="2" fillId="0" borderId="61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61" xfId="0" applyFont="1" applyFill="1" applyBorder="1" applyAlignment="1" applyProtection="1">
      <alignment horizontal="left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0" borderId="3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3" fillId="2" borderId="24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4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2" fillId="2" borderId="40" xfId="0" applyFont="1" applyFill="1" applyBorder="1" applyAlignment="1">
      <alignment horizontal="left"/>
    </xf>
    <xf numFmtId="0" fontId="3" fillId="3" borderId="43" xfId="0" applyFont="1" applyFill="1" applyBorder="1" applyAlignment="1">
      <alignment horizontal="left" vertical="center"/>
    </xf>
    <xf numFmtId="0" fontId="3" fillId="3" borderId="55" xfId="0" applyFont="1" applyFill="1" applyBorder="1" applyAlignment="1">
      <alignment horizontal="left" vertical="center"/>
    </xf>
    <xf numFmtId="166" fontId="5" fillId="0" borderId="43" xfId="1" applyNumberFormat="1" applyFont="1" applyFill="1" applyBorder="1" applyAlignment="1" applyProtection="1">
      <alignment horizontal="left" vertical="center"/>
      <protection locked="0"/>
    </xf>
    <xf numFmtId="166" fontId="5" fillId="0" borderId="55" xfId="1" applyNumberFormat="1" applyFont="1" applyFill="1" applyBorder="1" applyAlignment="1" applyProtection="1">
      <alignment horizontal="left" vertical="center"/>
      <protection locked="0"/>
    </xf>
    <xf numFmtId="166" fontId="5" fillId="0" borderId="65" xfId="1" applyNumberFormat="1" applyFont="1" applyFill="1" applyBorder="1" applyAlignment="1" applyProtection="1">
      <alignment horizontal="left" vertical="center"/>
      <protection locked="0"/>
    </xf>
    <xf numFmtId="166" fontId="5" fillId="0" borderId="66" xfId="1" applyNumberFormat="1" applyFont="1" applyFill="1" applyBorder="1" applyAlignment="1" applyProtection="1">
      <alignment horizontal="left" vertical="center"/>
      <protection locked="0"/>
    </xf>
    <xf numFmtId="166" fontId="5" fillId="0" borderId="47" xfId="1" applyNumberFormat="1" applyFont="1" applyFill="1" applyBorder="1" applyAlignment="1" applyProtection="1">
      <alignment horizontal="left" vertical="center"/>
      <protection locked="0"/>
    </xf>
    <xf numFmtId="166" fontId="5" fillId="0" borderId="59" xfId="1" applyNumberFormat="1" applyFont="1" applyFill="1" applyBorder="1" applyAlignment="1" applyProtection="1">
      <alignment horizontal="left" vertical="center"/>
      <protection locked="0"/>
    </xf>
    <xf numFmtId="166" fontId="5" fillId="0" borderId="69" xfId="1" applyNumberFormat="1" applyFont="1" applyFill="1" applyBorder="1" applyAlignment="1" applyProtection="1">
      <alignment horizontal="left" vertical="center"/>
      <protection locked="0"/>
    </xf>
    <xf numFmtId="166" fontId="5" fillId="0" borderId="70" xfId="1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right"/>
    </xf>
    <xf numFmtId="0" fontId="2" fillId="2" borderId="24" xfId="0" applyFont="1" applyFill="1" applyBorder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0</xdr:row>
      <xdr:rowOff>19051</xdr:rowOff>
    </xdr:from>
    <xdr:to>
      <xdr:col>1</xdr:col>
      <xdr:colOff>48508</xdr:colOff>
      <xdr:row>1</xdr:row>
      <xdr:rowOff>219075</xdr:rowOff>
    </xdr:to>
    <xdr:pic>
      <xdr:nvPicPr>
        <xdr:cNvPr id="3" name="Bild 2" descr="_e_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8" y="19051"/>
          <a:ext cx="362835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1579996</xdr:colOff>
      <xdr:row>83</xdr:row>
      <xdr:rowOff>142874</xdr:rowOff>
    </xdr:from>
    <xdr:to>
      <xdr:col>2</xdr:col>
      <xdr:colOff>1932214</xdr:colOff>
      <xdr:row>88</xdr:row>
      <xdr:rowOff>99960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2849E07-7F60-4E26-BBCD-C57E75DD4088}"/>
            </a:ext>
          </a:extLst>
        </xdr:cNvPr>
        <xdr:cNvSpPr txBox="1"/>
      </xdr:nvSpPr>
      <xdr:spPr>
        <a:xfrm flipH="1">
          <a:off x="2256271" y="14592299"/>
          <a:ext cx="352218" cy="81433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lIns="0" tIns="0" rIns="0" bIns="0" rtlCol="0" anchor="ctr"/>
        <a:lstStyle/>
        <a:p>
          <a:pPr algn="ctr"/>
          <a:r>
            <a:rPr lang="de-CH" sz="7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compilare</a:t>
          </a:r>
          <a:r>
            <a:rPr lang="de-CH" sz="7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per </a:t>
          </a:r>
        </a:p>
        <a:p>
          <a:pPr algn="ctr"/>
          <a:r>
            <a:rPr lang="de-CH" sz="7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spese accessorie </a:t>
          </a:r>
        </a:p>
        <a:p>
          <a:pPr algn="ctr"/>
          <a:r>
            <a:rPr lang="de-CH" sz="7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 costruzioen</a:t>
          </a:r>
          <a:endParaRPr lang="de-CH" sz="7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4"/>
  <sheetViews>
    <sheetView showZeros="0" tabSelected="1" zoomScale="140" zoomScaleNormal="140" workbookViewId="0">
      <selection activeCell="A7" sqref="A7"/>
    </sheetView>
  </sheetViews>
  <sheetFormatPr baseColWidth="10" defaultRowHeight="12.75" x14ac:dyDescent="0.2"/>
  <cols>
    <col min="1" max="1" width="5" style="1" customWidth="1"/>
    <col min="2" max="2" width="5.140625" style="1" customWidth="1"/>
    <col min="3" max="3" width="29.7109375" style="1" customWidth="1"/>
    <col min="4" max="4" width="9.28515625" style="1" customWidth="1"/>
    <col min="5" max="5" width="5.140625" style="1" customWidth="1"/>
    <col min="6" max="6" width="9.5703125" style="1" customWidth="1"/>
    <col min="7" max="7" width="4.7109375" style="1" customWidth="1"/>
    <col min="8" max="8" width="8.42578125" style="1" customWidth="1"/>
    <col min="9" max="10" width="4.7109375" style="1" customWidth="1"/>
    <col min="11" max="11" width="18" style="1" customWidth="1"/>
    <col min="12" max="13" width="11.42578125" style="1"/>
    <col min="14" max="14" width="37.28515625" style="1" customWidth="1"/>
    <col min="15" max="16384" width="11.42578125" style="1"/>
  </cols>
  <sheetData>
    <row r="1" spans="1:14" ht="15.75" customHeight="1" x14ac:dyDescent="0.2">
      <c r="A1" s="16"/>
      <c r="B1" s="196" t="s">
        <v>58</v>
      </c>
      <c r="C1" s="197"/>
      <c r="D1" s="198" t="s">
        <v>61</v>
      </c>
      <c r="E1" s="198"/>
      <c r="F1" s="198"/>
      <c r="G1" s="198"/>
      <c r="H1" s="198"/>
      <c r="I1" s="198"/>
      <c r="J1" s="198"/>
      <c r="K1" s="198"/>
    </row>
    <row r="2" spans="1:14" ht="20.25" customHeight="1" x14ac:dyDescent="0.2">
      <c r="A2" s="16"/>
      <c r="B2" s="197"/>
      <c r="C2" s="197"/>
      <c r="D2" s="114"/>
      <c r="E2" s="114"/>
      <c r="F2" s="199" t="s">
        <v>59</v>
      </c>
      <c r="G2" s="199"/>
      <c r="H2" s="199"/>
      <c r="I2" s="199"/>
      <c r="J2" s="199"/>
      <c r="K2" s="199"/>
    </row>
    <row r="3" spans="1:14" ht="6.75" customHeight="1" x14ac:dyDescent="0.2">
      <c r="A3" s="16"/>
      <c r="B3" s="26"/>
      <c r="C3" s="26"/>
      <c r="D3" s="27"/>
      <c r="E3" s="27"/>
      <c r="F3" s="27"/>
      <c r="G3" s="27"/>
      <c r="H3" s="27"/>
      <c r="I3" s="27"/>
      <c r="J3" s="38"/>
      <c r="K3" s="27"/>
    </row>
    <row r="4" spans="1:14" ht="22.5" customHeight="1" x14ac:dyDescent="0.2">
      <c r="A4" s="200" t="s">
        <v>62</v>
      </c>
      <c r="B4" s="200"/>
      <c r="C4" s="202"/>
      <c r="D4" s="202"/>
      <c r="E4" s="115"/>
      <c r="F4" s="116" t="s">
        <v>63</v>
      </c>
      <c r="G4" s="206"/>
      <c r="H4" s="206"/>
      <c r="I4" s="206"/>
      <c r="J4" s="206"/>
      <c r="K4" s="206"/>
    </row>
    <row r="5" spans="1:14" ht="22.5" customHeight="1" x14ac:dyDescent="0.2">
      <c r="A5" s="201" t="s">
        <v>64</v>
      </c>
      <c r="B5" s="201"/>
      <c r="C5" s="203"/>
      <c r="D5" s="203"/>
      <c r="E5" s="218" t="s">
        <v>65</v>
      </c>
      <c r="F5" s="218"/>
      <c r="G5" s="205"/>
      <c r="H5" s="205"/>
      <c r="I5" s="207" t="s">
        <v>66</v>
      </c>
      <c r="J5" s="207"/>
      <c r="K5" s="111"/>
      <c r="N5" s="104"/>
    </row>
    <row r="6" spans="1:14" ht="11.25" customHeight="1" thickBot="1" x14ac:dyDescent="0.25">
      <c r="A6" s="5"/>
      <c r="B6" s="5"/>
      <c r="C6" s="6"/>
      <c r="D6" s="5"/>
      <c r="E6" s="5"/>
      <c r="F6" s="5"/>
      <c r="G6" s="24"/>
      <c r="H6" s="24"/>
      <c r="I6" s="24"/>
      <c r="J6" s="24"/>
      <c r="K6" s="3"/>
      <c r="N6" s="105"/>
    </row>
    <row r="7" spans="1:14" ht="12.75" customHeight="1" x14ac:dyDescent="0.2">
      <c r="A7" s="117" t="s">
        <v>67</v>
      </c>
      <c r="B7" s="118"/>
      <c r="C7" s="118"/>
      <c r="D7" s="204"/>
      <c r="E7" s="204"/>
      <c r="F7" s="119"/>
      <c r="G7" s="118"/>
      <c r="H7" s="118"/>
      <c r="I7" s="118"/>
      <c r="J7" s="118"/>
      <c r="K7" s="120"/>
      <c r="N7" s="104"/>
    </row>
    <row r="8" spans="1:14" ht="13.5" customHeight="1" x14ac:dyDescent="0.2">
      <c r="A8" s="121" t="s">
        <v>68</v>
      </c>
      <c r="B8" s="156" t="s">
        <v>69</v>
      </c>
      <c r="C8" s="157"/>
      <c r="D8" s="122" t="s">
        <v>70</v>
      </c>
      <c r="E8" s="123" t="s">
        <v>54</v>
      </c>
      <c r="F8" s="167" t="s">
        <v>71</v>
      </c>
      <c r="G8" s="168"/>
      <c r="H8" s="168"/>
      <c r="I8" s="168"/>
      <c r="J8" s="208" t="s">
        <v>72</v>
      </c>
      <c r="K8" s="209"/>
      <c r="N8" s="104"/>
    </row>
    <row r="9" spans="1:14" ht="13.5" customHeight="1" x14ac:dyDescent="0.2">
      <c r="A9" s="124" t="s">
        <v>0</v>
      </c>
      <c r="B9" s="182" t="s">
        <v>73</v>
      </c>
      <c r="C9" s="183"/>
      <c r="D9" s="74"/>
      <c r="E9" s="28" t="str">
        <f t="shared" ref="E9:E15" si="0">IF($D$16%=0,"",D9/$D$16%)</f>
        <v/>
      </c>
      <c r="F9" s="74"/>
      <c r="G9" s="39" t="str">
        <f t="shared" ref="G9:G15" si="1">IF($F$16%=0,"",(D9+F9)/$F$16%)</f>
        <v/>
      </c>
      <c r="H9" s="49"/>
      <c r="I9" s="43" t="str">
        <f>IF(H9="","",H9/(D9+H9)%)</f>
        <v/>
      </c>
      <c r="J9" s="169"/>
      <c r="K9" s="170"/>
      <c r="N9" s="2"/>
    </row>
    <row r="10" spans="1:14" ht="13.5" customHeight="1" x14ac:dyDescent="0.2">
      <c r="A10" s="125" t="s">
        <v>22</v>
      </c>
      <c r="B10" s="151" t="s">
        <v>74</v>
      </c>
      <c r="C10" s="152"/>
      <c r="D10" s="75"/>
      <c r="E10" s="29" t="str">
        <f t="shared" si="0"/>
        <v/>
      </c>
      <c r="F10" s="75"/>
      <c r="G10" s="40" t="str">
        <f t="shared" si="1"/>
        <v/>
      </c>
      <c r="H10" s="50"/>
      <c r="I10" s="44" t="str">
        <f t="shared" ref="I10:I15" si="2">IF(H10="","",H10/(D10+H10)%)</f>
        <v/>
      </c>
      <c r="J10" s="169"/>
      <c r="K10" s="170"/>
    </row>
    <row r="11" spans="1:14" ht="13.5" customHeight="1" x14ac:dyDescent="0.2">
      <c r="A11" s="125" t="s">
        <v>23</v>
      </c>
      <c r="B11" s="151" t="s">
        <v>75</v>
      </c>
      <c r="C11" s="152"/>
      <c r="D11" s="75"/>
      <c r="E11" s="29" t="str">
        <f t="shared" si="0"/>
        <v/>
      </c>
      <c r="F11" s="75"/>
      <c r="G11" s="40" t="str">
        <f t="shared" si="1"/>
        <v/>
      </c>
      <c r="H11" s="50"/>
      <c r="I11" s="44" t="str">
        <f t="shared" si="2"/>
        <v/>
      </c>
      <c r="J11" s="169"/>
      <c r="K11" s="170"/>
    </row>
    <row r="12" spans="1:14" ht="13.5" customHeight="1" x14ac:dyDescent="0.2">
      <c r="A12" s="125" t="s">
        <v>24</v>
      </c>
      <c r="B12" s="151" t="s">
        <v>76</v>
      </c>
      <c r="C12" s="152"/>
      <c r="D12" s="75"/>
      <c r="E12" s="29" t="str">
        <f t="shared" si="0"/>
        <v/>
      </c>
      <c r="F12" s="75"/>
      <c r="G12" s="40" t="str">
        <f t="shared" si="1"/>
        <v/>
      </c>
      <c r="H12" s="50"/>
      <c r="I12" s="44" t="str">
        <f t="shared" si="2"/>
        <v/>
      </c>
      <c r="J12" s="169"/>
      <c r="K12" s="170"/>
    </row>
    <row r="13" spans="1:14" ht="13.5" customHeight="1" x14ac:dyDescent="0.2">
      <c r="A13" s="125" t="s">
        <v>25</v>
      </c>
      <c r="B13" s="151" t="s">
        <v>77</v>
      </c>
      <c r="C13" s="152"/>
      <c r="D13" s="75"/>
      <c r="E13" s="29" t="str">
        <f t="shared" si="0"/>
        <v/>
      </c>
      <c r="F13" s="75"/>
      <c r="G13" s="40" t="str">
        <f t="shared" si="1"/>
        <v/>
      </c>
      <c r="H13" s="50"/>
      <c r="I13" s="44" t="str">
        <f t="shared" si="2"/>
        <v/>
      </c>
      <c r="J13" s="169"/>
      <c r="K13" s="170"/>
    </row>
    <row r="14" spans="1:14" ht="13.5" customHeight="1" x14ac:dyDescent="0.2">
      <c r="A14" s="125"/>
      <c r="B14" s="151"/>
      <c r="C14" s="152"/>
      <c r="D14" s="75"/>
      <c r="E14" s="29" t="str">
        <f t="shared" si="0"/>
        <v/>
      </c>
      <c r="F14" s="75"/>
      <c r="G14" s="40" t="str">
        <f t="shared" si="1"/>
        <v/>
      </c>
      <c r="H14" s="50"/>
      <c r="I14" s="44" t="str">
        <f t="shared" si="2"/>
        <v/>
      </c>
      <c r="J14" s="169"/>
      <c r="K14" s="170"/>
    </row>
    <row r="15" spans="1:14" ht="13.5" customHeight="1" x14ac:dyDescent="0.2">
      <c r="A15" s="125" t="s">
        <v>26</v>
      </c>
      <c r="B15" s="151" t="s">
        <v>78</v>
      </c>
      <c r="C15" s="152"/>
      <c r="D15" s="75"/>
      <c r="E15" s="29" t="str">
        <f t="shared" si="0"/>
        <v/>
      </c>
      <c r="F15" s="75"/>
      <c r="G15" s="40" t="str">
        <f t="shared" si="1"/>
        <v/>
      </c>
      <c r="H15" s="50"/>
      <c r="I15" s="44" t="str">
        <f t="shared" si="2"/>
        <v/>
      </c>
      <c r="J15" s="169"/>
      <c r="K15" s="170"/>
    </row>
    <row r="16" spans="1:14" ht="13.5" customHeight="1" thickBot="1" x14ac:dyDescent="0.25">
      <c r="A16" s="126" t="s">
        <v>79</v>
      </c>
      <c r="B16" s="127"/>
      <c r="C16" s="128"/>
      <c r="D16" s="7">
        <f>SUM(D9:D15)</f>
        <v>0</v>
      </c>
      <c r="E16" s="34">
        <f>SUM(E9:E15)</f>
        <v>0</v>
      </c>
      <c r="F16" s="8">
        <f>SUM(D9:D15,F9:F15)</f>
        <v>0</v>
      </c>
      <c r="G16" s="41">
        <f>SUM(G9:G15)</f>
        <v>0</v>
      </c>
      <c r="H16" s="51">
        <f>SUM(H9:H15)</f>
        <v>0</v>
      </c>
      <c r="I16" s="61" t="str">
        <f>IF(H16=0,"",H16/F16%)</f>
        <v/>
      </c>
      <c r="J16" s="171"/>
      <c r="K16" s="172"/>
    </row>
    <row r="17" spans="1:11" ht="14.1" customHeight="1" x14ac:dyDescent="0.2">
      <c r="A17" s="164" t="s">
        <v>80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6"/>
    </row>
    <row r="18" spans="1:11" ht="13.5" customHeight="1" x14ac:dyDescent="0.2">
      <c r="A18" s="121" t="s">
        <v>68</v>
      </c>
      <c r="B18" s="156" t="s">
        <v>69</v>
      </c>
      <c r="C18" s="157"/>
      <c r="D18" s="122" t="s">
        <v>70</v>
      </c>
      <c r="E18" s="123" t="s">
        <v>54</v>
      </c>
      <c r="F18" s="167" t="s">
        <v>71</v>
      </c>
      <c r="G18" s="168"/>
      <c r="H18" s="168"/>
      <c r="I18" s="168"/>
      <c r="J18" s="208" t="s">
        <v>72</v>
      </c>
      <c r="K18" s="209"/>
    </row>
    <row r="19" spans="1:11" ht="13.5" customHeight="1" x14ac:dyDescent="0.2">
      <c r="A19" s="124" t="s">
        <v>32</v>
      </c>
      <c r="B19" s="182" t="s">
        <v>81</v>
      </c>
      <c r="C19" s="183"/>
      <c r="D19" s="71"/>
      <c r="E19" s="28" t="str">
        <f>IF($D$30%=0,"",D19/$D$30%)</f>
        <v/>
      </c>
      <c r="F19" s="71"/>
      <c r="G19" s="31" t="str">
        <f>IF($F$30%=0,"",(D19+F19)/$F$30%)</f>
        <v/>
      </c>
      <c r="H19" s="49"/>
      <c r="I19" s="43" t="str">
        <f>IF(H19="","",H19/(D19+H19)%)</f>
        <v/>
      </c>
      <c r="J19" s="210"/>
      <c r="K19" s="211"/>
    </row>
    <row r="20" spans="1:11" ht="13.5" customHeight="1" x14ac:dyDescent="0.2">
      <c r="A20" s="125" t="s">
        <v>1</v>
      </c>
      <c r="B20" s="151" t="s">
        <v>82</v>
      </c>
      <c r="C20" s="152"/>
      <c r="D20" s="66"/>
      <c r="E20" s="29" t="str">
        <f t="shared" ref="E20:E29" si="3">IF($D$30%=0,"",D20/$D$30%)</f>
        <v/>
      </c>
      <c r="F20" s="66"/>
      <c r="G20" s="32" t="str">
        <f t="shared" ref="G20:G29" si="4">IF($F$30%=0,"",(D20+F20)/$F$30%)</f>
        <v/>
      </c>
      <c r="H20" s="50"/>
      <c r="I20" s="44" t="str">
        <f t="shared" ref="I20:I29" si="5">IF(H20="","",H20/(D20+H20)%)</f>
        <v/>
      </c>
      <c r="J20" s="169"/>
      <c r="K20" s="170"/>
    </row>
    <row r="21" spans="1:11" ht="13.5" customHeight="1" x14ac:dyDescent="0.2">
      <c r="A21" s="125" t="s">
        <v>27</v>
      </c>
      <c r="B21" s="151" t="s">
        <v>83</v>
      </c>
      <c r="C21" s="152"/>
      <c r="D21" s="66"/>
      <c r="E21" s="29" t="str">
        <f t="shared" si="3"/>
        <v/>
      </c>
      <c r="F21" s="66"/>
      <c r="G21" s="32" t="str">
        <f t="shared" si="4"/>
        <v/>
      </c>
      <c r="H21" s="50"/>
      <c r="I21" s="44" t="str">
        <f t="shared" si="5"/>
        <v/>
      </c>
      <c r="J21" s="169"/>
      <c r="K21" s="170"/>
    </row>
    <row r="22" spans="1:11" ht="13.5" customHeight="1" x14ac:dyDescent="0.2">
      <c r="A22" s="125" t="s">
        <v>28</v>
      </c>
      <c r="B22" s="151" t="s">
        <v>84</v>
      </c>
      <c r="C22" s="152"/>
      <c r="D22" s="66"/>
      <c r="E22" s="29" t="str">
        <f t="shared" si="3"/>
        <v/>
      </c>
      <c r="F22" s="66"/>
      <c r="G22" s="32" t="str">
        <f t="shared" si="4"/>
        <v/>
      </c>
      <c r="H22" s="50"/>
      <c r="I22" s="44" t="str">
        <f t="shared" si="5"/>
        <v/>
      </c>
      <c r="J22" s="169"/>
      <c r="K22" s="170"/>
    </row>
    <row r="23" spans="1:11" ht="13.5" customHeight="1" x14ac:dyDescent="0.2">
      <c r="A23" s="125" t="s">
        <v>33</v>
      </c>
      <c r="B23" s="151" t="s">
        <v>85</v>
      </c>
      <c r="C23" s="152"/>
      <c r="D23" s="66"/>
      <c r="E23" s="29" t="str">
        <f t="shared" si="3"/>
        <v/>
      </c>
      <c r="F23" s="66"/>
      <c r="G23" s="32" t="str">
        <f t="shared" si="4"/>
        <v/>
      </c>
      <c r="H23" s="50"/>
      <c r="I23" s="44" t="str">
        <f t="shared" si="5"/>
        <v/>
      </c>
      <c r="J23" s="169"/>
      <c r="K23" s="170"/>
    </row>
    <row r="24" spans="1:11" ht="13.5" customHeight="1" x14ac:dyDescent="0.2">
      <c r="A24" s="125" t="s">
        <v>34</v>
      </c>
      <c r="B24" s="151" t="s">
        <v>86</v>
      </c>
      <c r="C24" s="152"/>
      <c r="D24" s="66"/>
      <c r="E24" s="29" t="str">
        <f t="shared" si="3"/>
        <v/>
      </c>
      <c r="F24" s="66"/>
      <c r="G24" s="32" t="str">
        <f t="shared" si="4"/>
        <v/>
      </c>
      <c r="H24" s="50"/>
      <c r="I24" s="44" t="str">
        <f t="shared" si="5"/>
        <v/>
      </c>
      <c r="J24" s="169"/>
      <c r="K24" s="170"/>
    </row>
    <row r="25" spans="1:11" ht="13.5" customHeight="1" x14ac:dyDescent="0.2">
      <c r="A25" s="125" t="s">
        <v>35</v>
      </c>
      <c r="B25" s="151" t="s">
        <v>87</v>
      </c>
      <c r="C25" s="152"/>
      <c r="D25" s="66"/>
      <c r="E25" s="29" t="str">
        <f t="shared" si="3"/>
        <v/>
      </c>
      <c r="F25" s="66"/>
      <c r="G25" s="32" t="str">
        <f t="shared" si="4"/>
        <v/>
      </c>
      <c r="H25" s="50"/>
      <c r="I25" s="44" t="str">
        <f t="shared" si="5"/>
        <v/>
      </c>
      <c r="J25" s="169"/>
      <c r="K25" s="170"/>
    </row>
    <row r="26" spans="1:11" ht="13.5" customHeight="1" x14ac:dyDescent="0.2">
      <c r="A26" s="125">
        <v>17</v>
      </c>
      <c r="B26" s="194" t="s">
        <v>88</v>
      </c>
      <c r="C26" s="195"/>
      <c r="D26" s="66"/>
      <c r="E26" s="29" t="str">
        <f t="shared" si="3"/>
        <v/>
      </c>
      <c r="F26" s="66"/>
      <c r="G26" s="32" t="str">
        <f t="shared" si="4"/>
        <v/>
      </c>
      <c r="H26" s="50"/>
      <c r="I26" s="44" t="str">
        <f t="shared" si="5"/>
        <v/>
      </c>
      <c r="J26" s="169"/>
      <c r="K26" s="170"/>
    </row>
    <row r="27" spans="1:11" ht="13.5" customHeight="1" x14ac:dyDescent="0.2">
      <c r="A27" s="68"/>
      <c r="B27" s="180"/>
      <c r="C27" s="181"/>
      <c r="D27" s="66"/>
      <c r="E27" s="29" t="str">
        <f t="shared" si="3"/>
        <v/>
      </c>
      <c r="F27" s="66"/>
      <c r="G27" s="32" t="str">
        <f t="shared" si="4"/>
        <v/>
      </c>
      <c r="H27" s="50"/>
      <c r="I27" s="44" t="str">
        <f t="shared" si="5"/>
        <v/>
      </c>
      <c r="J27" s="169"/>
      <c r="K27" s="170"/>
    </row>
    <row r="28" spans="1:11" ht="13.5" customHeight="1" x14ac:dyDescent="0.2">
      <c r="A28" s="129">
        <v>19</v>
      </c>
      <c r="B28" s="151" t="s">
        <v>78</v>
      </c>
      <c r="C28" s="152"/>
      <c r="D28" s="66"/>
      <c r="E28" s="29" t="str">
        <f t="shared" si="3"/>
        <v/>
      </c>
      <c r="F28" s="66"/>
      <c r="G28" s="32" t="str">
        <f t="shared" si="4"/>
        <v/>
      </c>
      <c r="H28" s="50"/>
      <c r="I28" s="44" t="str">
        <f t="shared" si="5"/>
        <v/>
      </c>
      <c r="J28" s="169"/>
      <c r="K28" s="170"/>
    </row>
    <row r="29" spans="1:11" ht="13.5" customHeight="1" x14ac:dyDescent="0.2">
      <c r="A29" s="125" t="s">
        <v>2</v>
      </c>
      <c r="B29" s="151" t="s">
        <v>89</v>
      </c>
      <c r="C29" s="152"/>
      <c r="D29" s="63"/>
      <c r="E29" s="64" t="str">
        <f t="shared" si="3"/>
        <v/>
      </c>
      <c r="F29" s="4">
        <f>D33+F33</f>
        <v>0</v>
      </c>
      <c r="G29" s="32" t="str">
        <f t="shared" si="4"/>
        <v/>
      </c>
      <c r="H29" s="50"/>
      <c r="I29" s="44" t="str">
        <f t="shared" si="5"/>
        <v/>
      </c>
      <c r="J29" s="169"/>
      <c r="K29" s="170"/>
    </row>
    <row r="30" spans="1:11" ht="13.5" customHeight="1" thickBot="1" x14ac:dyDescent="0.25">
      <c r="A30" s="130" t="s">
        <v>90</v>
      </c>
      <c r="B30" s="131"/>
      <c r="C30" s="132"/>
      <c r="D30" s="9">
        <f>SUM(D19:D29)</f>
        <v>0</v>
      </c>
      <c r="E30" s="30">
        <f>SUM(E19:E29)</f>
        <v>0</v>
      </c>
      <c r="F30" s="9">
        <f>SUM(D19:D29,F19:F29)</f>
        <v>0</v>
      </c>
      <c r="G30" s="33">
        <f>SUM(G19:G29)</f>
        <v>0</v>
      </c>
      <c r="H30" s="51">
        <f>SUM(H19:H29)</f>
        <v>0</v>
      </c>
      <c r="I30" s="61" t="str">
        <f>IF(H30=0,"",H30/F30%)</f>
        <v/>
      </c>
      <c r="J30" s="171"/>
      <c r="K30" s="172"/>
    </row>
    <row r="31" spans="1:11" ht="14.1" customHeight="1" x14ac:dyDescent="0.2">
      <c r="A31" s="164" t="s">
        <v>91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 ht="13.5" customHeight="1" x14ac:dyDescent="0.2">
      <c r="A32" s="121" t="s">
        <v>68</v>
      </c>
      <c r="B32" s="156" t="s">
        <v>69</v>
      </c>
      <c r="C32" s="157"/>
      <c r="D32" s="122" t="s">
        <v>70</v>
      </c>
      <c r="E32" s="123" t="s">
        <v>54</v>
      </c>
      <c r="F32" s="167" t="s">
        <v>71</v>
      </c>
      <c r="G32" s="168"/>
      <c r="H32" s="168"/>
      <c r="I32" s="168"/>
      <c r="J32" s="208" t="s">
        <v>72</v>
      </c>
      <c r="K32" s="209"/>
    </row>
    <row r="33" spans="1:11" ht="13.5" customHeight="1" x14ac:dyDescent="0.2">
      <c r="A33" s="133" t="s">
        <v>2</v>
      </c>
      <c r="B33" s="186" t="s">
        <v>92</v>
      </c>
      <c r="C33" s="187"/>
      <c r="D33" s="81"/>
      <c r="E33" s="82" t="str">
        <f t="shared" ref="E33:E88" si="6">IF($D$89%=0,"",D33/$D$89%)</f>
        <v/>
      </c>
      <c r="F33" s="85"/>
      <c r="G33" s="86"/>
      <c r="H33" s="87"/>
      <c r="I33" s="88"/>
      <c r="J33" s="212"/>
      <c r="K33" s="213"/>
    </row>
    <row r="34" spans="1:11" ht="13.5" customHeight="1" x14ac:dyDescent="0.2">
      <c r="A34" s="124" t="s">
        <v>3</v>
      </c>
      <c r="B34" s="182" t="s">
        <v>93</v>
      </c>
      <c r="C34" s="183"/>
      <c r="D34" s="71"/>
      <c r="E34" s="28" t="str">
        <f t="shared" si="6"/>
        <v/>
      </c>
      <c r="F34" s="71"/>
      <c r="G34" s="31" t="str">
        <f t="shared" ref="G34:G88" si="7">IF($F$89=0,"",(D34+F34)/$F$89%)</f>
        <v/>
      </c>
      <c r="H34" s="79"/>
      <c r="I34" s="80" t="str">
        <f>IF(H34="","",H34/(D34+F34)%)</f>
        <v/>
      </c>
      <c r="J34" s="214"/>
      <c r="K34" s="215"/>
    </row>
    <row r="35" spans="1:11" ht="13.5" customHeight="1" x14ac:dyDescent="0.2">
      <c r="A35" s="125" t="s">
        <v>4</v>
      </c>
      <c r="B35" s="151" t="s">
        <v>94</v>
      </c>
      <c r="C35" s="152"/>
      <c r="D35" s="66"/>
      <c r="E35" s="29" t="str">
        <f t="shared" si="6"/>
        <v/>
      </c>
      <c r="F35" s="66"/>
      <c r="G35" s="32" t="str">
        <f t="shared" si="7"/>
        <v/>
      </c>
      <c r="H35" s="72"/>
      <c r="I35" s="35" t="str">
        <f t="shared" ref="I35:I88" si="8">IF(H35="","",H35/(D35+F35)%)</f>
        <v/>
      </c>
      <c r="J35" s="169"/>
      <c r="K35" s="170"/>
    </row>
    <row r="36" spans="1:11" ht="13.5" customHeight="1" x14ac:dyDescent="0.2">
      <c r="A36" s="125" t="s">
        <v>5</v>
      </c>
      <c r="B36" s="151" t="s">
        <v>95</v>
      </c>
      <c r="C36" s="152"/>
      <c r="D36" s="66"/>
      <c r="E36" s="29" t="str">
        <f t="shared" si="6"/>
        <v/>
      </c>
      <c r="F36" s="66"/>
      <c r="G36" s="32" t="str">
        <f t="shared" si="7"/>
        <v/>
      </c>
      <c r="H36" s="72"/>
      <c r="I36" s="35" t="str">
        <f t="shared" si="8"/>
        <v/>
      </c>
      <c r="J36" s="169"/>
      <c r="K36" s="170"/>
    </row>
    <row r="37" spans="1:11" ht="13.5" customHeight="1" x14ac:dyDescent="0.2">
      <c r="A37" s="125" t="s">
        <v>6</v>
      </c>
      <c r="B37" s="151" t="s">
        <v>96</v>
      </c>
      <c r="C37" s="152"/>
      <c r="D37" s="66"/>
      <c r="E37" s="29" t="str">
        <f t="shared" si="6"/>
        <v/>
      </c>
      <c r="F37" s="66"/>
      <c r="G37" s="32" t="str">
        <f t="shared" si="7"/>
        <v/>
      </c>
      <c r="H37" s="72"/>
      <c r="I37" s="35" t="str">
        <f t="shared" si="8"/>
        <v/>
      </c>
      <c r="J37" s="169"/>
      <c r="K37" s="170"/>
    </row>
    <row r="38" spans="1:11" ht="13.5" customHeight="1" x14ac:dyDescent="0.2">
      <c r="A38" s="125" t="s">
        <v>29</v>
      </c>
      <c r="B38" s="151" t="s">
        <v>97</v>
      </c>
      <c r="C38" s="152"/>
      <c r="D38" s="66"/>
      <c r="E38" s="29" t="str">
        <f t="shared" si="6"/>
        <v/>
      </c>
      <c r="F38" s="66"/>
      <c r="G38" s="32" t="str">
        <f t="shared" si="7"/>
        <v/>
      </c>
      <c r="H38" s="72"/>
      <c r="I38" s="35" t="str">
        <f t="shared" si="8"/>
        <v/>
      </c>
      <c r="J38" s="169"/>
      <c r="K38" s="170"/>
    </row>
    <row r="39" spans="1:11" ht="13.5" customHeight="1" x14ac:dyDescent="0.2">
      <c r="A39" s="125" t="s">
        <v>36</v>
      </c>
      <c r="B39" s="151" t="s">
        <v>98</v>
      </c>
      <c r="C39" s="152"/>
      <c r="D39" s="66"/>
      <c r="E39" s="29" t="str">
        <f t="shared" si="6"/>
        <v/>
      </c>
      <c r="F39" s="66"/>
      <c r="G39" s="32" t="str">
        <f t="shared" si="7"/>
        <v/>
      </c>
      <c r="H39" s="72"/>
      <c r="I39" s="35" t="str">
        <f t="shared" si="8"/>
        <v/>
      </c>
      <c r="J39" s="169"/>
      <c r="K39" s="170"/>
    </row>
    <row r="40" spans="1:11" ht="13.5" customHeight="1" x14ac:dyDescent="0.2">
      <c r="A40" s="133" t="s">
        <v>42</v>
      </c>
      <c r="B40" s="186" t="s">
        <v>99</v>
      </c>
      <c r="C40" s="187"/>
      <c r="D40" s="81"/>
      <c r="E40" s="82" t="str">
        <f t="shared" si="6"/>
        <v/>
      </c>
      <c r="F40" s="81"/>
      <c r="G40" s="83" t="str">
        <f t="shared" si="7"/>
        <v/>
      </c>
      <c r="H40" s="84"/>
      <c r="I40" s="82" t="str">
        <f t="shared" si="8"/>
        <v/>
      </c>
      <c r="J40" s="212"/>
      <c r="K40" s="213"/>
    </row>
    <row r="41" spans="1:11" ht="13.5" customHeight="1" x14ac:dyDescent="0.2">
      <c r="A41" s="124">
        <v>221</v>
      </c>
      <c r="B41" s="182" t="s">
        <v>100</v>
      </c>
      <c r="C41" s="183"/>
      <c r="D41" s="71"/>
      <c r="E41" s="28" t="str">
        <f t="shared" si="6"/>
        <v/>
      </c>
      <c r="F41" s="71"/>
      <c r="G41" s="31" t="str">
        <f t="shared" si="7"/>
        <v/>
      </c>
      <c r="H41" s="79"/>
      <c r="I41" s="80" t="str">
        <f t="shared" si="8"/>
        <v/>
      </c>
      <c r="J41" s="214"/>
      <c r="K41" s="215"/>
    </row>
    <row r="42" spans="1:11" ht="13.5" customHeight="1" x14ac:dyDescent="0.2">
      <c r="A42" s="125" t="s">
        <v>7</v>
      </c>
      <c r="B42" s="151" t="s">
        <v>101</v>
      </c>
      <c r="C42" s="152"/>
      <c r="D42" s="66"/>
      <c r="E42" s="29" t="str">
        <f t="shared" si="6"/>
        <v/>
      </c>
      <c r="F42" s="66"/>
      <c r="G42" s="32" t="str">
        <f t="shared" si="7"/>
        <v/>
      </c>
      <c r="H42" s="72"/>
      <c r="I42" s="35" t="str">
        <f t="shared" si="8"/>
        <v/>
      </c>
      <c r="J42" s="169"/>
      <c r="K42" s="170"/>
    </row>
    <row r="43" spans="1:11" ht="13.5" customHeight="1" x14ac:dyDescent="0.2">
      <c r="A43" s="125" t="s">
        <v>8</v>
      </c>
      <c r="B43" s="151" t="s">
        <v>102</v>
      </c>
      <c r="C43" s="152"/>
      <c r="D43" s="66"/>
      <c r="E43" s="29" t="str">
        <f t="shared" si="6"/>
        <v/>
      </c>
      <c r="F43" s="66"/>
      <c r="G43" s="32" t="str">
        <f t="shared" si="7"/>
        <v/>
      </c>
      <c r="H43" s="72"/>
      <c r="I43" s="35" t="str">
        <f t="shared" si="8"/>
        <v/>
      </c>
      <c r="J43" s="169"/>
      <c r="K43" s="170"/>
    </row>
    <row r="44" spans="1:11" ht="13.5" customHeight="1" x14ac:dyDescent="0.2">
      <c r="A44" s="125">
        <v>224</v>
      </c>
      <c r="B44" s="151" t="s">
        <v>103</v>
      </c>
      <c r="C44" s="152"/>
      <c r="D44" s="66"/>
      <c r="E44" s="29" t="str">
        <f t="shared" si="6"/>
        <v/>
      </c>
      <c r="F44" s="66"/>
      <c r="G44" s="32" t="str">
        <f t="shared" si="7"/>
        <v/>
      </c>
      <c r="H44" s="72"/>
      <c r="I44" s="35" t="str">
        <f t="shared" si="8"/>
        <v/>
      </c>
      <c r="J44" s="169"/>
      <c r="K44" s="170"/>
    </row>
    <row r="45" spans="1:11" ht="13.5" customHeight="1" x14ac:dyDescent="0.2">
      <c r="A45" s="125" t="s">
        <v>30</v>
      </c>
      <c r="B45" s="151" t="s">
        <v>104</v>
      </c>
      <c r="C45" s="152"/>
      <c r="D45" s="66"/>
      <c r="E45" s="29" t="str">
        <f t="shared" si="6"/>
        <v/>
      </c>
      <c r="F45" s="66"/>
      <c r="G45" s="32" t="str">
        <f t="shared" si="7"/>
        <v/>
      </c>
      <c r="H45" s="72"/>
      <c r="I45" s="35" t="str">
        <f t="shared" si="8"/>
        <v/>
      </c>
      <c r="J45" s="169"/>
      <c r="K45" s="170"/>
    </row>
    <row r="46" spans="1:11" ht="13.5" customHeight="1" x14ac:dyDescent="0.2">
      <c r="A46" s="125" t="s">
        <v>9</v>
      </c>
      <c r="B46" s="151" t="s">
        <v>105</v>
      </c>
      <c r="C46" s="152"/>
      <c r="D46" s="66"/>
      <c r="E46" s="29" t="str">
        <f t="shared" si="6"/>
        <v/>
      </c>
      <c r="F46" s="66"/>
      <c r="G46" s="32" t="str">
        <f t="shared" si="7"/>
        <v/>
      </c>
      <c r="H46" s="72"/>
      <c r="I46" s="35" t="str">
        <f t="shared" si="8"/>
        <v/>
      </c>
      <c r="J46" s="169"/>
      <c r="K46" s="170"/>
    </row>
    <row r="47" spans="1:11" ht="13.5" customHeight="1" x14ac:dyDescent="0.2">
      <c r="A47" s="125" t="s">
        <v>10</v>
      </c>
      <c r="B47" s="151" t="s">
        <v>106</v>
      </c>
      <c r="C47" s="152"/>
      <c r="D47" s="66"/>
      <c r="E47" s="29" t="str">
        <f t="shared" si="6"/>
        <v/>
      </c>
      <c r="F47" s="66"/>
      <c r="G47" s="32" t="str">
        <f t="shared" si="7"/>
        <v/>
      </c>
      <c r="H47" s="72"/>
      <c r="I47" s="35" t="str">
        <f t="shared" si="8"/>
        <v/>
      </c>
      <c r="J47" s="169"/>
      <c r="K47" s="170"/>
    </row>
    <row r="48" spans="1:11" ht="13.5" customHeight="1" x14ac:dyDescent="0.2">
      <c r="A48" s="133">
        <v>228</v>
      </c>
      <c r="B48" s="186" t="s">
        <v>107</v>
      </c>
      <c r="C48" s="187"/>
      <c r="D48" s="81"/>
      <c r="E48" s="82" t="str">
        <f t="shared" si="6"/>
        <v/>
      </c>
      <c r="F48" s="81"/>
      <c r="G48" s="83" t="str">
        <f t="shared" si="7"/>
        <v/>
      </c>
      <c r="H48" s="84"/>
      <c r="I48" s="82" t="str">
        <f t="shared" si="8"/>
        <v/>
      </c>
      <c r="J48" s="212"/>
      <c r="K48" s="213"/>
    </row>
    <row r="49" spans="1:11" ht="13.5" customHeight="1" x14ac:dyDescent="0.2">
      <c r="A49" s="134">
        <v>23</v>
      </c>
      <c r="B49" s="192" t="s">
        <v>108</v>
      </c>
      <c r="C49" s="193"/>
      <c r="D49" s="89"/>
      <c r="E49" s="37" t="str">
        <f t="shared" si="6"/>
        <v/>
      </c>
      <c r="F49" s="89"/>
      <c r="G49" s="90" t="str">
        <f t="shared" si="7"/>
        <v/>
      </c>
      <c r="H49" s="91"/>
      <c r="I49" s="37" t="str">
        <f t="shared" si="8"/>
        <v/>
      </c>
      <c r="J49" s="216"/>
      <c r="K49" s="217"/>
    </row>
    <row r="50" spans="1:11" ht="13.5" customHeight="1" x14ac:dyDescent="0.2">
      <c r="A50" s="124" t="s">
        <v>37</v>
      </c>
      <c r="B50" s="182" t="s">
        <v>109</v>
      </c>
      <c r="C50" s="183"/>
      <c r="D50" s="71"/>
      <c r="E50" s="28" t="str">
        <f t="shared" si="6"/>
        <v/>
      </c>
      <c r="F50" s="71"/>
      <c r="G50" s="31" t="str">
        <f t="shared" si="7"/>
        <v/>
      </c>
      <c r="H50" s="79"/>
      <c r="I50" s="80" t="str">
        <f t="shared" si="8"/>
        <v/>
      </c>
      <c r="J50" s="214"/>
      <c r="K50" s="215"/>
    </row>
    <row r="51" spans="1:11" ht="13.5" customHeight="1" x14ac:dyDescent="0.2">
      <c r="A51" s="125" t="s">
        <v>15</v>
      </c>
      <c r="B51" s="151" t="s">
        <v>110</v>
      </c>
      <c r="C51" s="152"/>
      <c r="D51" s="66"/>
      <c r="E51" s="29" t="str">
        <f t="shared" si="6"/>
        <v/>
      </c>
      <c r="F51" s="66"/>
      <c r="G51" s="32" t="str">
        <f t="shared" si="7"/>
        <v/>
      </c>
      <c r="H51" s="72"/>
      <c r="I51" s="35" t="str">
        <f t="shared" si="8"/>
        <v/>
      </c>
      <c r="J51" s="169"/>
      <c r="K51" s="170"/>
    </row>
    <row r="52" spans="1:11" ht="13.5" customHeight="1" x14ac:dyDescent="0.2">
      <c r="A52" s="125" t="s">
        <v>16</v>
      </c>
      <c r="B52" s="151" t="s">
        <v>111</v>
      </c>
      <c r="C52" s="152"/>
      <c r="D52" s="66"/>
      <c r="E52" s="29" t="str">
        <f t="shared" si="6"/>
        <v/>
      </c>
      <c r="F52" s="66"/>
      <c r="G52" s="32" t="str">
        <f t="shared" si="7"/>
        <v/>
      </c>
      <c r="H52" s="72"/>
      <c r="I52" s="35" t="str">
        <f t="shared" si="8"/>
        <v/>
      </c>
      <c r="J52" s="169"/>
      <c r="K52" s="170"/>
    </row>
    <row r="53" spans="1:11" ht="13.5" customHeight="1" x14ac:dyDescent="0.2">
      <c r="A53" s="125" t="s">
        <v>11</v>
      </c>
      <c r="B53" s="151" t="s">
        <v>112</v>
      </c>
      <c r="C53" s="152"/>
      <c r="D53" s="66"/>
      <c r="E53" s="29" t="str">
        <f t="shared" si="6"/>
        <v/>
      </c>
      <c r="F53" s="66"/>
      <c r="G53" s="32" t="str">
        <f t="shared" si="7"/>
        <v/>
      </c>
      <c r="H53" s="72"/>
      <c r="I53" s="35" t="str">
        <f t="shared" si="8"/>
        <v/>
      </c>
      <c r="J53" s="169"/>
      <c r="K53" s="170"/>
    </row>
    <row r="54" spans="1:11" ht="13.5" customHeight="1" x14ac:dyDescent="0.2">
      <c r="A54" s="125" t="s">
        <v>31</v>
      </c>
      <c r="B54" s="151" t="s">
        <v>113</v>
      </c>
      <c r="C54" s="152"/>
      <c r="D54" s="66"/>
      <c r="E54" s="29" t="str">
        <f t="shared" si="6"/>
        <v/>
      </c>
      <c r="F54" s="66"/>
      <c r="G54" s="32" t="str">
        <f t="shared" si="7"/>
        <v/>
      </c>
      <c r="H54" s="72"/>
      <c r="I54" s="35" t="str">
        <f t="shared" si="8"/>
        <v/>
      </c>
      <c r="J54" s="169"/>
      <c r="K54" s="170"/>
    </row>
    <row r="55" spans="1:11" ht="13.5" customHeight="1" x14ac:dyDescent="0.2">
      <c r="A55" s="125" t="s">
        <v>12</v>
      </c>
      <c r="B55" s="151" t="s">
        <v>114</v>
      </c>
      <c r="C55" s="152"/>
      <c r="D55" s="66"/>
      <c r="E55" s="29" t="str">
        <f t="shared" si="6"/>
        <v/>
      </c>
      <c r="F55" s="66"/>
      <c r="G55" s="32" t="str">
        <f t="shared" si="7"/>
        <v/>
      </c>
      <c r="H55" s="72"/>
      <c r="I55" s="35" t="str">
        <f t="shared" si="8"/>
        <v/>
      </c>
      <c r="J55" s="169"/>
      <c r="K55" s="170"/>
    </row>
    <row r="56" spans="1:11" ht="13.5" customHeight="1" x14ac:dyDescent="0.2">
      <c r="A56" s="125" t="s">
        <v>17</v>
      </c>
      <c r="B56" s="151" t="s">
        <v>115</v>
      </c>
      <c r="C56" s="152"/>
      <c r="D56" s="66"/>
      <c r="E56" s="29" t="str">
        <f t="shared" si="6"/>
        <v/>
      </c>
      <c r="F56" s="66"/>
      <c r="G56" s="32" t="str">
        <f t="shared" si="7"/>
        <v/>
      </c>
      <c r="H56" s="72"/>
      <c r="I56" s="35" t="str">
        <f t="shared" si="8"/>
        <v/>
      </c>
      <c r="J56" s="169"/>
      <c r="K56" s="170"/>
    </row>
    <row r="57" spans="1:11" ht="13.5" customHeight="1" x14ac:dyDescent="0.2">
      <c r="A57" s="133">
        <v>258</v>
      </c>
      <c r="B57" s="186" t="s">
        <v>116</v>
      </c>
      <c r="C57" s="187"/>
      <c r="D57" s="81"/>
      <c r="E57" s="82" t="str">
        <f t="shared" si="6"/>
        <v/>
      </c>
      <c r="F57" s="81"/>
      <c r="G57" s="83" t="str">
        <f t="shared" si="7"/>
        <v/>
      </c>
      <c r="H57" s="84"/>
      <c r="I57" s="82" t="str">
        <f t="shared" si="8"/>
        <v/>
      </c>
      <c r="J57" s="212"/>
      <c r="K57" s="213"/>
    </row>
    <row r="58" spans="1:11" ht="13.5" customHeight="1" x14ac:dyDescent="0.2">
      <c r="A58" s="134" t="s">
        <v>38</v>
      </c>
      <c r="B58" s="192" t="s">
        <v>117</v>
      </c>
      <c r="C58" s="193"/>
      <c r="D58" s="89"/>
      <c r="E58" s="37" t="str">
        <f t="shared" si="6"/>
        <v/>
      </c>
      <c r="F58" s="89"/>
      <c r="G58" s="90" t="str">
        <f t="shared" si="7"/>
        <v/>
      </c>
      <c r="H58" s="91"/>
      <c r="I58" s="37" t="str">
        <f t="shared" si="8"/>
        <v/>
      </c>
      <c r="J58" s="216"/>
      <c r="K58" s="217"/>
    </row>
    <row r="59" spans="1:11" ht="13.5" customHeight="1" x14ac:dyDescent="0.2">
      <c r="A59" s="124">
        <v>271</v>
      </c>
      <c r="B59" s="182" t="s">
        <v>118</v>
      </c>
      <c r="C59" s="183"/>
      <c r="D59" s="71"/>
      <c r="E59" s="28" t="str">
        <f t="shared" si="6"/>
        <v/>
      </c>
      <c r="F59" s="71"/>
      <c r="G59" s="31" t="str">
        <f t="shared" si="7"/>
        <v/>
      </c>
      <c r="H59" s="79"/>
      <c r="I59" s="80" t="str">
        <f t="shared" si="8"/>
        <v/>
      </c>
      <c r="J59" s="214"/>
      <c r="K59" s="215"/>
    </row>
    <row r="60" spans="1:11" ht="13.5" customHeight="1" x14ac:dyDescent="0.2">
      <c r="A60" s="125">
        <v>272</v>
      </c>
      <c r="B60" s="151" t="s">
        <v>119</v>
      </c>
      <c r="C60" s="152"/>
      <c r="D60" s="66"/>
      <c r="E60" s="29" t="str">
        <f t="shared" si="6"/>
        <v/>
      </c>
      <c r="F60" s="66"/>
      <c r="G60" s="32" t="str">
        <f t="shared" si="7"/>
        <v/>
      </c>
      <c r="H60" s="72"/>
      <c r="I60" s="35" t="str">
        <f t="shared" si="8"/>
        <v/>
      </c>
      <c r="J60" s="169"/>
      <c r="K60" s="170"/>
    </row>
    <row r="61" spans="1:11" ht="13.5" customHeight="1" x14ac:dyDescent="0.2">
      <c r="A61" s="125" t="s">
        <v>13</v>
      </c>
      <c r="B61" s="151" t="s">
        <v>120</v>
      </c>
      <c r="C61" s="152"/>
      <c r="D61" s="66"/>
      <c r="E61" s="29" t="str">
        <f t="shared" si="6"/>
        <v/>
      </c>
      <c r="F61" s="66"/>
      <c r="G61" s="32" t="str">
        <f t="shared" si="7"/>
        <v/>
      </c>
      <c r="H61" s="72"/>
      <c r="I61" s="35" t="str">
        <f t="shared" si="8"/>
        <v/>
      </c>
      <c r="J61" s="169"/>
      <c r="K61" s="170"/>
    </row>
    <row r="62" spans="1:11" ht="13.5" customHeight="1" x14ac:dyDescent="0.2">
      <c r="A62" s="125" t="s">
        <v>39</v>
      </c>
      <c r="B62" s="151" t="s">
        <v>121</v>
      </c>
      <c r="C62" s="152"/>
      <c r="D62" s="66"/>
      <c r="E62" s="29" t="str">
        <f t="shared" si="6"/>
        <v/>
      </c>
      <c r="F62" s="66"/>
      <c r="G62" s="32" t="str">
        <f t="shared" si="7"/>
        <v/>
      </c>
      <c r="H62" s="72"/>
      <c r="I62" s="35" t="str">
        <f t="shared" si="8"/>
        <v/>
      </c>
      <c r="J62" s="169"/>
      <c r="K62" s="170"/>
    </row>
    <row r="63" spans="1:11" ht="13.5" customHeight="1" x14ac:dyDescent="0.2">
      <c r="A63" s="133" t="s">
        <v>14</v>
      </c>
      <c r="B63" s="186" t="s">
        <v>122</v>
      </c>
      <c r="C63" s="187"/>
      <c r="D63" s="81"/>
      <c r="E63" s="82" t="str">
        <f t="shared" si="6"/>
        <v/>
      </c>
      <c r="F63" s="81"/>
      <c r="G63" s="83" t="str">
        <f t="shared" si="7"/>
        <v/>
      </c>
      <c r="H63" s="84"/>
      <c r="I63" s="82" t="str">
        <f t="shared" si="8"/>
        <v/>
      </c>
      <c r="J63" s="212"/>
      <c r="K63" s="213"/>
    </row>
    <row r="64" spans="1:11" ht="13.5" customHeight="1" x14ac:dyDescent="0.2">
      <c r="A64" s="124">
        <v>281</v>
      </c>
      <c r="B64" s="182" t="s">
        <v>123</v>
      </c>
      <c r="C64" s="183"/>
      <c r="D64" s="71"/>
      <c r="E64" s="28" t="str">
        <f t="shared" si="6"/>
        <v/>
      </c>
      <c r="F64" s="71"/>
      <c r="G64" s="31" t="str">
        <f t="shared" si="7"/>
        <v/>
      </c>
      <c r="H64" s="79"/>
      <c r="I64" s="80" t="str">
        <f t="shared" si="8"/>
        <v/>
      </c>
      <c r="J64" s="214"/>
      <c r="K64" s="215"/>
    </row>
    <row r="65" spans="1:11" ht="13.5" customHeight="1" x14ac:dyDescent="0.2">
      <c r="A65" s="125">
        <v>282</v>
      </c>
      <c r="B65" s="151" t="s">
        <v>124</v>
      </c>
      <c r="C65" s="152"/>
      <c r="D65" s="66"/>
      <c r="E65" s="29" t="str">
        <f t="shared" si="6"/>
        <v/>
      </c>
      <c r="F65" s="66"/>
      <c r="G65" s="32" t="str">
        <f t="shared" si="7"/>
        <v/>
      </c>
      <c r="H65" s="72"/>
      <c r="I65" s="35" t="str">
        <f t="shared" si="8"/>
        <v/>
      </c>
      <c r="J65" s="169"/>
      <c r="K65" s="170"/>
    </row>
    <row r="66" spans="1:11" ht="13.5" customHeight="1" x14ac:dyDescent="0.2">
      <c r="A66" s="125">
        <v>283</v>
      </c>
      <c r="B66" s="151" t="s">
        <v>125</v>
      </c>
      <c r="C66" s="152"/>
      <c r="D66" s="66"/>
      <c r="E66" s="29" t="str">
        <f t="shared" si="6"/>
        <v/>
      </c>
      <c r="F66" s="66"/>
      <c r="G66" s="32" t="str">
        <f t="shared" si="7"/>
        <v/>
      </c>
      <c r="H66" s="72"/>
      <c r="I66" s="35" t="str">
        <f t="shared" si="8"/>
        <v/>
      </c>
      <c r="J66" s="169"/>
      <c r="K66" s="170"/>
    </row>
    <row r="67" spans="1:11" ht="13.5" customHeight="1" x14ac:dyDescent="0.2">
      <c r="A67" s="125">
        <v>284</v>
      </c>
      <c r="B67" s="151" t="s">
        <v>126</v>
      </c>
      <c r="C67" s="152"/>
      <c r="D67" s="66"/>
      <c r="E67" s="29" t="str">
        <f t="shared" si="6"/>
        <v/>
      </c>
      <c r="F67" s="66"/>
      <c r="G67" s="32" t="str">
        <f t="shared" si="7"/>
        <v/>
      </c>
      <c r="H67" s="72"/>
      <c r="I67" s="35" t="str">
        <f t="shared" si="8"/>
        <v/>
      </c>
      <c r="J67" s="169"/>
      <c r="K67" s="170"/>
    </row>
    <row r="68" spans="1:11" ht="13.5" customHeight="1" x14ac:dyDescent="0.2">
      <c r="A68" s="125">
        <v>285</v>
      </c>
      <c r="B68" s="151" t="s">
        <v>127</v>
      </c>
      <c r="C68" s="152"/>
      <c r="D68" s="66"/>
      <c r="E68" s="29" t="str">
        <f t="shared" si="6"/>
        <v/>
      </c>
      <c r="F68" s="66"/>
      <c r="G68" s="32" t="str">
        <f t="shared" si="7"/>
        <v/>
      </c>
      <c r="H68" s="72"/>
      <c r="I68" s="35" t="str">
        <f t="shared" si="8"/>
        <v/>
      </c>
      <c r="J68" s="169"/>
      <c r="K68" s="170"/>
    </row>
    <row r="69" spans="1:11" ht="13.5" customHeight="1" x14ac:dyDescent="0.2">
      <c r="A69" s="125" t="s">
        <v>40</v>
      </c>
      <c r="B69" s="151" t="s">
        <v>128</v>
      </c>
      <c r="C69" s="152"/>
      <c r="D69" s="66"/>
      <c r="E69" s="29" t="str">
        <f t="shared" si="6"/>
        <v/>
      </c>
      <c r="F69" s="66"/>
      <c r="G69" s="32" t="str">
        <f t="shared" si="7"/>
        <v/>
      </c>
      <c r="H69" s="72"/>
      <c r="I69" s="35" t="str">
        <f t="shared" si="8"/>
        <v/>
      </c>
      <c r="J69" s="169"/>
      <c r="K69" s="170"/>
    </row>
    <row r="70" spans="1:11" ht="13.5" customHeight="1" x14ac:dyDescent="0.2">
      <c r="A70" s="133" t="s">
        <v>18</v>
      </c>
      <c r="B70" s="186" t="s">
        <v>129</v>
      </c>
      <c r="C70" s="187"/>
      <c r="D70" s="81"/>
      <c r="E70" s="82" t="str">
        <f t="shared" si="6"/>
        <v/>
      </c>
      <c r="F70" s="81"/>
      <c r="G70" s="83" t="str">
        <f t="shared" si="7"/>
        <v/>
      </c>
      <c r="H70" s="84"/>
      <c r="I70" s="82" t="str">
        <f t="shared" si="8"/>
        <v/>
      </c>
      <c r="J70" s="212"/>
      <c r="K70" s="213"/>
    </row>
    <row r="71" spans="1:11" ht="13.5" customHeight="1" x14ac:dyDescent="0.2">
      <c r="A71" s="124">
        <v>291</v>
      </c>
      <c r="B71" s="182" t="s">
        <v>130</v>
      </c>
      <c r="C71" s="183"/>
      <c r="D71" s="71"/>
      <c r="E71" s="28" t="str">
        <f t="shared" si="6"/>
        <v/>
      </c>
      <c r="F71" s="71"/>
      <c r="G71" s="31" t="str">
        <f t="shared" si="7"/>
        <v/>
      </c>
      <c r="H71" s="79"/>
      <c r="I71" s="80" t="str">
        <f t="shared" si="8"/>
        <v/>
      </c>
      <c r="J71" s="214"/>
      <c r="K71" s="215"/>
    </row>
    <row r="72" spans="1:11" ht="13.5" customHeight="1" x14ac:dyDescent="0.2">
      <c r="A72" s="125">
        <v>292</v>
      </c>
      <c r="B72" s="151" t="s">
        <v>131</v>
      </c>
      <c r="C72" s="152"/>
      <c r="D72" s="66"/>
      <c r="E72" s="29" t="str">
        <f t="shared" si="6"/>
        <v/>
      </c>
      <c r="F72" s="66"/>
      <c r="G72" s="32" t="str">
        <f t="shared" si="7"/>
        <v/>
      </c>
      <c r="H72" s="72"/>
      <c r="I72" s="35" t="str">
        <f t="shared" si="8"/>
        <v/>
      </c>
      <c r="J72" s="169"/>
      <c r="K72" s="170"/>
    </row>
    <row r="73" spans="1:11" ht="13.5" customHeight="1" x14ac:dyDescent="0.2">
      <c r="A73" s="125">
        <v>293</v>
      </c>
      <c r="B73" s="151" t="s">
        <v>132</v>
      </c>
      <c r="C73" s="152"/>
      <c r="D73" s="66"/>
      <c r="E73" s="29" t="str">
        <f t="shared" si="6"/>
        <v/>
      </c>
      <c r="F73" s="66"/>
      <c r="G73" s="32" t="str">
        <f t="shared" si="7"/>
        <v/>
      </c>
      <c r="H73" s="72"/>
      <c r="I73" s="35" t="str">
        <f t="shared" si="8"/>
        <v/>
      </c>
      <c r="J73" s="169"/>
      <c r="K73" s="170"/>
    </row>
    <row r="74" spans="1:11" ht="13.5" customHeight="1" x14ac:dyDescent="0.2">
      <c r="A74" s="125">
        <v>294</v>
      </c>
      <c r="B74" s="151" t="s">
        <v>133</v>
      </c>
      <c r="C74" s="152"/>
      <c r="D74" s="66"/>
      <c r="E74" s="29" t="str">
        <f t="shared" si="6"/>
        <v/>
      </c>
      <c r="F74" s="66"/>
      <c r="G74" s="32" t="str">
        <f t="shared" si="7"/>
        <v/>
      </c>
      <c r="H74" s="72"/>
      <c r="I74" s="35" t="str">
        <f t="shared" si="8"/>
        <v/>
      </c>
      <c r="J74" s="169"/>
      <c r="K74" s="170"/>
    </row>
    <row r="75" spans="1:11" ht="13.5" customHeight="1" x14ac:dyDescent="0.2">
      <c r="A75" s="125" t="s">
        <v>19</v>
      </c>
      <c r="B75" s="151" t="s">
        <v>134</v>
      </c>
      <c r="C75" s="152"/>
      <c r="D75" s="66"/>
      <c r="E75" s="29" t="str">
        <f t="shared" si="6"/>
        <v/>
      </c>
      <c r="F75" s="66"/>
      <c r="G75" s="32" t="str">
        <f t="shared" si="7"/>
        <v/>
      </c>
      <c r="H75" s="72"/>
      <c r="I75" s="35" t="str">
        <f t="shared" si="8"/>
        <v/>
      </c>
      <c r="J75" s="169"/>
      <c r="K75" s="170"/>
    </row>
    <row r="76" spans="1:11" ht="13.5" customHeight="1" x14ac:dyDescent="0.2">
      <c r="A76" s="133" t="s">
        <v>43</v>
      </c>
      <c r="B76" s="186" t="s">
        <v>135</v>
      </c>
      <c r="C76" s="187"/>
      <c r="D76" s="81"/>
      <c r="E76" s="82" t="str">
        <f t="shared" si="6"/>
        <v/>
      </c>
      <c r="F76" s="81"/>
      <c r="G76" s="83" t="str">
        <f t="shared" si="7"/>
        <v/>
      </c>
      <c r="H76" s="84"/>
      <c r="I76" s="82" t="str">
        <f t="shared" si="8"/>
        <v/>
      </c>
      <c r="J76" s="212"/>
      <c r="K76" s="213"/>
    </row>
    <row r="77" spans="1:11" ht="13.5" customHeight="1" x14ac:dyDescent="0.2">
      <c r="A77" s="92"/>
      <c r="B77" s="188"/>
      <c r="C77" s="189"/>
      <c r="D77" s="93"/>
      <c r="E77" s="80" t="str">
        <f t="shared" si="6"/>
        <v/>
      </c>
      <c r="F77" s="71"/>
      <c r="G77" s="31" t="str">
        <f t="shared" si="7"/>
        <v/>
      </c>
      <c r="H77" s="79"/>
      <c r="I77" s="80" t="str">
        <f t="shared" si="8"/>
        <v/>
      </c>
      <c r="J77" s="214"/>
      <c r="K77" s="215"/>
    </row>
    <row r="78" spans="1:11" ht="13.5" customHeight="1" x14ac:dyDescent="0.2">
      <c r="A78" s="68"/>
      <c r="B78" s="180"/>
      <c r="C78" s="181"/>
      <c r="D78" s="73"/>
      <c r="E78" s="35" t="str">
        <f t="shared" si="6"/>
        <v/>
      </c>
      <c r="F78" s="66"/>
      <c r="G78" s="32" t="str">
        <f t="shared" si="7"/>
        <v/>
      </c>
      <c r="H78" s="72"/>
      <c r="I78" s="35" t="str">
        <f t="shared" si="8"/>
        <v/>
      </c>
      <c r="J78" s="169"/>
      <c r="K78" s="170"/>
    </row>
    <row r="79" spans="1:11" ht="13.5" customHeight="1" x14ac:dyDescent="0.2">
      <c r="A79" s="68"/>
      <c r="B79" s="69"/>
      <c r="C79" s="70"/>
      <c r="D79" s="73"/>
      <c r="E79" s="35" t="str">
        <f t="shared" si="6"/>
        <v/>
      </c>
      <c r="F79" s="66"/>
      <c r="G79" s="32" t="str">
        <f t="shared" si="7"/>
        <v/>
      </c>
      <c r="H79" s="72"/>
      <c r="I79" s="35" t="str">
        <f t="shared" si="8"/>
        <v/>
      </c>
      <c r="J79" s="169"/>
      <c r="K79" s="170"/>
    </row>
    <row r="80" spans="1:11" ht="13.5" customHeight="1" x14ac:dyDescent="0.2">
      <c r="A80" s="68"/>
      <c r="B80" s="180"/>
      <c r="C80" s="181"/>
      <c r="D80" s="73"/>
      <c r="E80" s="35" t="str">
        <f t="shared" si="6"/>
        <v/>
      </c>
      <c r="F80" s="66"/>
      <c r="G80" s="32" t="str">
        <f t="shared" si="7"/>
        <v/>
      </c>
      <c r="H80" s="72"/>
      <c r="I80" s="35" t="str">
        <f t="shared" si="8"/>
        <v/>
      </c>
      <c r="J80" s="169"/>
      <c r="K80" s="170"/>
    </row>
    <row r="81" spans="1:11" ht="13.5" customHeight="1" x14ac:dyDescent="0.2">
      <c r="A81" s="68"/>
      <c r="B81" s="180"/>
      <c r="C81" s="181"/>
      <c r="D81" s="73"/>
      <c r="E81" s="35" t="str">
        <f t="shared" si="6"/>
        <v/>
      </c>
      <c r="F81" s="66"/>
      <c r="G81" s="32" t="str">
        <f t="shared" si="7"/>
        <v/>
      </c>
      <c r="H81" s="72"/>
      <c r="I81" s="35" t="str">
        <f t="shared" si="8"/>
        <v/>
      </c>
      <c r="J81" s="169"/>
      <c r="K81" s="170"/>
    </row>
    <row r="82" spans="1:11" ht="13.5" customHeight="1" x14ac:dyDescent="0.2">
      <c r="A82" s="68"/>
      <c r="B82" s="180"/>
      <c r="C82" s="181"/>
      <c r="D82" s="73"/>
      <c r="E82" s="35" t="str">
        <f t="shared" si="6"/>
        <v/>
      </c>
      <c r="F82" s="66"/>
      <c r="G82" s="32" t="str">
        <f t="shared" si="7"/>
        <v/>
      </c>
      <c r="H82" s="72"/>
      <c r="I82" s="35" t="str">
        <f t="shared" si="8"/>
        <v/>
      </c>
      <c r="J82" s="169"/>
      <c r="K82" s="170"/>
    </row>
    <row r="83" spans="1:11" ht="13.5" customHeight="1" x14ac:dyDescent="0.2">
      <c r="A83" s="99"/>
      <c r="B83" s="190"/>
      <c r="C83" s="191"/>
      <c r="D83" s="81"/>
      <c r="E83" s="82" t="str">
        <f t="shared" si="6"/>
        <v/>
      </c>
      <c r="F83" s="81"/>
      <c r="G83" s="83" t="str">
        <f t="shared" si="7"/>
        <v/>
      </c>
      <c r="H83" s="84"/>
      <c r="I83" s="82" t="str">
        <f t="shared" si="8"/>
        <v/>
      </c>
      <c r="J83" s="212"/>
      <c r="K83" s="213"/>
    </row>
    <row r="84" spans="1:11" ht="13.5" customHeight="1" x14ac:dyDescent="0.2">
      <c r="A84" s="124" t="s">
        <v>48</v>
      </c>
      <c r="B84" s="178" t="s">
        <v>136</v>
      </c>
      <c r="C84" s="179"/>
      <c r="D84" s="94"/>
      <c r="E84" s="95" t="str">
        <f t="shared" si="6"/>
        <v/>
      </c>
      <c r="F84" s="96">
        <f>D106+F106</f>
        <v>0</v>
      </c>
      <c r="G84" s="31" t="str">
        <f t="shared" si="7"/>
        <v/>
      </c>
      <c r="H84" s="97"/>
      <c r="I84" s="98" t="str">
        <f t="shared" si="8"/>
        <v/>
      </c>
      <c r="J84" s="214"/>
      <c r="K84" s="215"/>
    </row>
    <row r="85" spans="1:11" ht="13.5" customHeight="1" x14ac:dyDescent="0.2">
      <c r="A85" s="125" t="s">
        <v>51</v>
      </c>
      <c r="B85" s="162" t="s">
        <v>137</v>
      </c>
      <c r="C85" s="163"/>
      <c r="D85" s="42"/>
      <c r="E85" s="47" t="str">
        <f t="shared" si="6"/>
        <v/>
      </c>
      <c r="F85" s="10">
        <f>D109+F109</f>
        <v>0</v>
      </c>
      <c r="G85" s="32" t="str">
        <f t="shared" si="7"/>
        <v/>
      </c>
      <c r="H85" s="50"/>
      <c r="I85" s="77" t="str">
        <f t="shared" si="8"/>
        <v/>
      </c>
      <c r="J85" s="169"/>
      <c r="K85" s="170"/>
    </row>
    <row r="86" spans="1:11" ht="13.5" customHeight="1" x14ac:dyDescent="0.2">
      <c r="A86" s="125" t="s">
        <v>45</v>
      </c>
      <c r="B86" s="135" t="s">
        <v>138</v>
      </c>
      <c r="C86" s="136"/>
      <c r="D86" s="94"/>
      <c r="E86" s="95" t="str">
        <f t="shared" si="6"/>
        <v/>
      </c>
      <c r="F86" s="10">
        <f>D110+F110</f>
        <v>0</v>
      </c>
      <c r="G86" s="31" t="str">
        <f t="shared" si="7"/>
        <v/>
      </c>
      <c r="H86" s="97"/>
      <c r="I86" s="98"/>
      <c r="J86" s="214"/>
      <c r="K86" s="215"/>
    </row>
    <row r="87" spans="1:11" ht="13.5" customHeight="1" x14ac:dyDescent="0.2">
      <c r="A87" s="125" t="s">
        <v>49</v>
      </c>
      <c r="B87" s="162" t="s">
        <v>139</v>
      </c>
      <c r="C87" s="163"/>
      <c r="D87" s="42"/>
      <c r="E87" s="47" t="str">
        <f t="shared" si="6"/>
        <v/>
      </c>
      <c r="F87" s="10">
        <f>D111+F111</f>
        <v>0</v>
      </c>
      <c r="G87" s="32" t="str">
        <f t="shared" si="7"/>
        <v/>
      </c>
      <c r="H87" s="50"/>
      <c r="I87" s="77" t="str">
        <f t="shared" si="8"/>
        <v/>
      </c>
      <c r="J87" s="169"/>
      <c r="K87" s="170"/>
    </row>
    <row r="88" spans="1:11" ht="13.5" customHeight="1" x14ac:dyDescent="0.2">
      <c r="A88" s="125" t="s">
        <v>52</v>
      </c>
      <c r="B88" s="162" t="s">
        <v>140</v>
      </c>
      <c r="C88" s="163"/>
      <c r="D88" s="46"/>
      <c r="E88" s="48" t="str">
        <f t="shared" si="6"/>
        <v/>
      </c>
      <c r="F88" s="10">
        <f>D115+F115</f>
        <v>0</v>
      </c>
      <c r="G88" s="32" t="str">
        <f t="shared" si="7"/>
        <v/>
      </c>
      <c r="H88" s="53"/>
      <c r="I88" s="78" t="str">
        <f t="shared" si="8"/>
        <v/>
      </c>
      <c r="J88" s="169"/>
      <c r="K88" s="170"/>
    </row>
    <row r="89" spans="1:11" ht="13.5" customHeight="1" thickBot="1" x14ac:dyDescent="0.25">
      <c r="A89" s="137" t="s">
        <v>141</v>
      </c>
      <c r="B89" s="131"/>
      <c r="C89" s="132"/>
      <c r="D89" s="9">
        <f>SUM(D33:D88)</f>
        <v>0</v>
      </c>
      <c r="E89" s="45">
        <f>SUM(E33:E88)</f>
        <v>0</v>
      </c>
      <c r="F89" s="9">
        <f>SUM(D34:D88,F34:F88)</f>
        <v>0</v>
      </c>
      <c r="G89" s="52">
        <f>SUM(G34:G88)</f>
        <v>0</v>
      </c>
      <c r="H89" s="54">
        <f>SUM(H34:H88)</f>
        <v>0</v>
      </c>
      <c r="I89" s="62" t="str">
        <f>IF(H89=0,"",H89/F89%)</f>
        <v/>
      </c>
      <c r="J89" s="184"/>
      <c r="K89" s="185"/>
    </row>
    <row r="90" spans="1:11" ht="14.1" customHeight="1" x14ac:dyDescent="0.2">
      <c r="A90" s="164" t="s">
        <v>142</v>
      </c>
      <c r="B90" s="165"/>
      <c r="C90" s="165"/>
      <c r="D90" s="165"/>
      <c r="E90" s="165"/>
      <c r="F90" s="165"/>
      <c r="G90" s="165"/>
      <c r="H90" s="165"/>
      <c r="I90" s="165"/>
      <c r="J90" s="165"/>
      <c r="K90" s="166"/>
    </row>
    <row r="91" spans="1:11" ht="13.5" customHeight="1" x14ac:dyDescent="0.2">
      <c r="A91" s="121" t="s">
        <v>68</v>
      </c>
      <c r="B91" s="156" t="s">
        <v>69</v>
      </c>
      <c r="C91" s="157"/>
      <c r="D91" s="122" t="s">
        <v>70</v>
      </c>
      <c r="E91" s="138" t="s">
        <v>54</v>
      </c>
      <c r="F91" s="167" t="s">
        <v>71</v>
      </c>
      <c r="G91" s="168"/>
      <c r="H91" s="168"/>
      <c r="I91" s="168"/>
      <c r="J91" s="208" t="s">
        <v>72</v>
      </c>
      <c r="K91" s="209"/>
    </row>
    <row r="92" spans="1:11" ht="13.5" customHeight="1" x14ac:dyDescent="0.2">
      <c r="A92" s="125" t="s">
        <v>44</v>
      </c>
      <c r="B92" s="151" t="s">
        <v>143</v>
      </c>
      <c r="C92" s="152"/>
      <c r="D92" s="66"/>
      <c r="E92" s="29" t="str">
        <f>IF($D$92%=0,"",D92/$D$93%)</f>
        <v/>
      </c>
      <c r="F92" s="66"/>
      <c r="G92" s="32" t="str">
        <f>IF($F$93%=0,"",(D92+F92)/$F$93%)</f>
        <v/>
      </c>
      <c r="H92" s="57"/>
      <c r="I92" s="55" t="str">
        <f>IF(H92="","",H92/(D92+H92)%)</f>
        <v/>
      </c>
      <c r="J92" s="169"/>
      <c r="K92" s="170"/>
    </row>
    <row r="93" spans="1:11" ht="13.5" customHeight="1" thickBot="1" x14ac:dyDescent="0.25">
      <c r="A93" s="137"/>
      <c r="B93" s="131" t="s">
        <v>144</v>
      </c>
      <c r="C93" s="139"/>
      <c r="D93" s="9">
        <f>D92</f>
        <v>0</v>
      </c>
      <c r="E93" s="36" t="str">
        <f>E92</f>
        <v/>
      </c>
      <c r="F93" s="9">
        <f>D92+F92</f>
        <v>0</v>
      </c>
      <c r="G93" s="56" t="str">
        <f>G92</f>
        <v/>
      </c>
      <c r="H93" s="51">
        <f>H92</f>
        <v>0</v>
      </c>
      <c r="I93" s="61" t="str">
        <f>IF(H93=0,"",H93/F93%)</f>
        <v/>
      </c>
      <c r="J93" s="171"/>
      <c r="K93" s="172"/>
    </row>
    <row r="94" spans="1:11" ht="14.1" customHeight="1" x14ac:dyDescent="0.2">
      <c r="A94" s="164" t="s">
        <v>145</v>
      </c>
      <c r="B94" s="165"/>
      <c r="C94" s="165"/>
      <c r="D94" s="165"/>
      <c r="E94" s="165"/>
      <c r="F94" s="165"/>
      <c r="G94" s="165"/>
      <c r="H94" s="165"/>
      <c r="I94" s="165"/>
      <c r="J94" s="165"/>
      <c r="K94" s="166"/>
    </row>
    <row r="95" spans="1:11" ht="13.5" customHeight="1" x14ac:dyDescent="0.2">
      <c r="A95" s="121" t="s">
        <v>68</v>
      </c>
      <c r="B95" s="156" t="s">
        <v>69</v>
      </c>
      <c r="C95" s="157"/>
      <c r="D95" s="122" t="s">
        <v>70</v>
      </c>
      <c r="E95" s="123" t="s">
        <v>54</v>
      </c>
      <c r="F95" s="167" t="s">
        <v>71</v>
      </c>
      <c r="G95" s="168"/>
      <c r="H95" s="168"/>
      <c r="I95" s="168"/>
      <c r="J95" s="208" t="s">
        <v>72</v>
      </c>
      <c r="K95" s="209"/>
    </row>
    <row r="96" spans="1:11" ht="13.5" customHeight="1" x14ac:dyDescent="0.2">
      <c r="A96" s="124">
        <v>40</v>
      </c>
      <c r="B96" s="182" t="s">
        <v>146</v>
      </c>
      <c r="C96" s="183"/>
      <c r="D96" s="71"/>
      <c r="E96" s="28" t="str">
        <f>IF($D$103%=0,"",D96/$D$103%)</f>
        <v/>
      </c>
      <c r="F96" s="71"/>
      <c r="G96" s="31" t="str">
        <f t="shared" ref="G96:G101" si="9">IF($F$103%=0,"",(D96+F96)/$F$103%)</f>
        <v/>
      </c>
      <c r="H96" s="57"/>
      <c r="I96" s="43" t="str">
        <f>IF(H96="","",H96/(D96+H96)%)</f>
        <v/>
      </c>
      <c r="J96" s="169"/>
      <c r="K96" s="170"/>
    </row>
    <row r="97" spans="1:11" ht="13.5" customHeight="1" x14ac:dyDescent="0.2">
      <c r="A97" s="125" t="s">
        <v>41</v>
      </c>
      <c r="B97" s="151" t="s">
        <v>147</v>
      </c>
      <c r="C97" s="152"/>
      <c r="D97" s="66"/>
      <c r="E97" s="29" t="str">
        <f t="shared" ref="E97:E102" si="10">IF($D$103%=0,"",D97/$D$103%)</f>
        <v/>
      </c>
      <c r="F97" s="66"/>
      <c r="G97" s="32" t="str">
        <f t="shared" si="9"/>
        <v/>
      </c>
      <c r="H97" s="50"/>
      <c r="I97" s="44" t="str">
        <f t="shared" ref="I97:I102" si="11">IF(H97="","",H97/(D97+H97)%)</f>
        <v/>
      </c>
      <c r="J97" s="169"/>
      <c r="K97" s="170"/>
    </row>
    <row r="98" spans="1:11" ht="13.5" customHeight="1" x14ac:dyDescent="0.2">
      <c r="A98" s="125">
        <v>42</v>
      </c>
      <c r="B98" s="151" t="s">
        <v>148</v>
      </c>
      <c r="C98" s="152"/>
      <c r="D98" s="66"/>
      <c r="E98" s="29" t="str">
        <f t="shared" si="10"/>
        <v/>
      </c>
      <c r="F98" s="66"/>
      <c r="G98" s="32" t="str">
        <f t="shared" si="9"/>
        <v/>
      </c>
      <c r="H98" s="50"/>
      <c r="I98" s="44" t="str">
        <f t="shared" si="11"/>
        <v/>
      </c>
      <c r="J98" s="169"/>
      <c r="K98" s="170"/>
    </row>
    <row r="99" spans="1:11" ht="13.5" customHeight="1" x14ac:dyDescent="0.2">
      <c r="A99" s="125">
        <v>45</v>
      </c>
      <c r="B99" s="151" t="s">
        <v>149</v>
      </c>
      <c r="C99" s="152"/>
      <c r="D99" s="66"/>
      <c r="E99" s="29" t="str">
        <f t="shared" si="10"/>
        <v/>
      </c>
      <c r="F99" s="66"/>
      <c r="G99" s="32" t="str">
        <f t="shared" si="9"/>
        <v/>
      </c>
      <c r="H99" s="50"/>
      <c r="I99" s="44" t="str">
        <f t="shared" si="11"/>
        <v/>
      </c>
      <c r="J99" s="169"/>
      <c r="K99" s="170"/>
    </row>
    <row r="100" spans="1:11" ht="13.5" customHeight="1" x14ac:dyDescent="0.2">
      <c r="A100" s="125" t="s">
        <v>46</v>
      </c>
      <c r="B100" s="151" t="s">
        <v>150</v>
      </c>
      <c r="C100" s="152"/>
      <c r="D100" s="66"/>
      <c r="E100" s="29" t="str">
        <f t="shared" si="10"/>
        <v/>
      </c>
      <c r="F100" s="66"/>
      <c r="G100" s="32" t="str">
        <f t="shared" si="9"/>
        <v/>
      </c>
      <c r="H100" s="50"/>
      <c r="I100" s="44" t="str">
        <f t="shared" si="11"/>
        <v/>
      </c>
      <c r="J100" s="169"/>
      <c r="K100" s="170"/>
    </row>
    <row r="101" spans="1:11" ht="13.5" customHeight="1" x14ac:dyDescent="0.2">
      <c r="A101" s="68"/>
      <c r="B101" s="180"/>
      <c r="C101" s="181"/>
      <c r="D101" s="66"/>
      <c r="E101" s="29" t="str">
        <f t="shared" si="10"/>
        <v/>
      </c>
      <c r="F101" s="66"/>
      <c r="G101" s="32" t="str">
        <f t="shared" si="9"/>
        <v/>
      </c>
      <c r="H101" s="50"/>
      <c r="I101" s="44" t="str">
        <f t="shared" si="11"/>
        <v/>
      </c>
      <c r="J101" s="169"/>
      <c r="K101" s="170"/>
    </row>
    <row r="102" spans="1:11" ht="13.5" customHeight="1" x14ac:dyDescent="0.2">
      <c r="A102" s="125" t="s">
        <v>20</v>
      </c>
      <c r="B102" s="151" t="s">
        <v>78</v>
      </c>
      <c r="C102" s="152"/>
      <c r="D102" s="66"/>
      <c r="E102" s="29" t="str">
        <f t="shared" si="10"/>
        <v/>
      </c>
      <c r="F102" s="66"/>
      <c r="G102" s="32" t="str">
        <f>IF($F$103%=0,"",(D102+F102)/$F$103%)</f>
        <v/>
      </c>
      <c r="H102" s="50"/>
      <c r="I102" s="44" t="str">
        <f t="shared" si="11"/>
        <v/>
      </c>
      <c r="J102" s="169"/>
      <c r="K102" s="170"/>
    </row>
    <row r="103" spans="1:11" ht="13.5" customHeight="1" thickBot="1" x14ac:dyDescent="0.25">
      <c r="A103" s="130" t="s">
        <v>151</v>
      </c>
      <c r="B103" s="131"/>
      <c r="C103" s="132"/>
      <c r="D103" s="9">
        <f>SUM(D96:D102)</f>
        <v>0</v>
      </c>
      <c r="E103" s="36">
        <f>SUM(E96:E102)</f>
        <v>0</v>
      </c>
      <c r="F103" s="9">
        <f>SUM(D96:D102,F96:F102)</f>
        <v>0</v>
      </c>
      <c r="G103" s="56">
        <f>SUM(G96:G102)</f>
        <v>0</v>
      </c>
      <c r="H103" s="51">
        <f>SUM(H96:H102)</f>
        <v>0</v>
      </c>
      <c r="I103" s="61" t="str">
        <f>IF(H103=0,"",H103/F103%)</f>
        <v/>
      </c>
      <c r="J103" s="171"/>
      <c r="K103" s="172"/>
    </row>
    <row r="104" spans="1:11" ht="14.1" customHeight="1" x14ac:dyDescent="0.2">
      <c r="A104" s="164" t="s">
        <v>152</v>
      </c>
      <c r="B104" s="165"/>
      <c r="C104" s="165"/>
      <c r="D104" s="165"/>
      <c r="E104" s="165"/>
      <c r="F104" s="165"/>
      <c r="G104" s="165"/>
      <c r="H104" s="165"/>
      <c r="I104" s="165"/>
      <c r="J104" s="165"/>
      <c r="K104" s="166"/>
    </row>
    <row r="105" spans="1:11" ht="13.5" customHeight="1" x14ac:dyDescent="0.2">
      <c r="A105" s="121" t="s">
        <v>68</v>
      </c>
      <c r="B105" s="156" t="s">
        <v>69</v>
      </c>
      <c r="C105" s="157"/>
      <c r="D105" s="122" t="s">
        <v>70</v>
      </c>
      <c r="E105" s="123" t="s">
        <v>54</v>
      </c>
      <c r="F105" s="167" t="s">
        <v>71</v>
      </c>
      <c r="G105" s="168"/>
      <c r="H105" s="168"/>
      <c r="I105" s="168"/>
      <c r="J105" s="208" t="s">
        <v>72</v>
      </c>
      <c r="K105" s="209"/>
    </row>
    <row r="106" spans="1:11" ht="13.5" customHeight="1" x14ac:dyDescent="0.2">
      <c r="A106" s="124" t="s">
        <v>48</v>
      </c>
      <c r="B106" s="178" t="s">
        <v>136</v>
      </c>
      <c r="C106" s="179"/>
      <c r="D106" s="71"/>
      <c r="E106" s="28" t="str">
        <f t="shared" ref="E106:E110" si="12">IF($D$116%=0,"",D106/$D$116%)</f>
        <v/>
      </c>
      <c r="F106" s="112"/>
      <c r="G106" s="58"/>
      <c r="H106" s="50"/>
      <c r="I106" s="65"/>
      <c r="J106" s="169"/>
      <c r="K106" s="170"/>
    </row>
    <row r="107" spans="1:11" ht="13.5" customHeight="1" x14ac:dyDescent="0.2">
      <c r="A107" s="125" t="s">
        <v>50</v>
      </c>
      <c r="B107" s="162" t="s">
        <v>153</v>
      </c>
      <c r="C107" s="163"/>
      <c r="D107" s="66"/>
      <c r="E107" s="29" t="str">
        <f t="shared" si="12"/>
        <v/>
      </c>
      <c r="F107" s="66"/>
      <c r="G107" s="32" t="str">
        <f t="shared" ref="G107" si="13">IF($F$116%=0,"",(D107+F107)/$F$116%)</f>
        <v/>
      </c>
      <c r="H107" s="50"/>
      <c r="I107" s="44" t="str">
        <f>IF(H107="","",H107/(D107+H107)%)</f>
        <v/>
      </c>
      <c r="J107" s="169"/>
      <c r="K107" s="170"/>
    </row>
    <row r="108" spans="1:11" ht="13.5" customHeight="1" x14ac:dyDescent="0.2">
      <c r="A108" s="125" t="s">
        <v>53</v>
      </c>
      <c r="B108" s="162" t="s">
        <v>154</v>
      </c>
      <c r="C108" s="163"/>
      <c r="D108" s="66"/>
      <c r="E108" s="29" t="str">
        <f t="shared" si="12"/>
        <v/>
      </c>
      <c r="F108" s="66"/>
      <c r="G108" s="32" t="str">
        <f t="shared" ref="G108" si="14">IF($F$116%=0,"",(D108+F108)/$F$116%)</f>
        <v/>
      </c>
      <c r="H108" s="50"/>
      <c r="I108" s="44" t="str">
        <f>IF(H108="","",H108/(D108+H108)%)</f>
        <v/>
      </c>
      <c r="J108" s="169"/>
      <c r="K108" s="170"/>
    </row>
    <row r="109" spans="1:11" ht="13.5" customHeight="1" x14ac:dyDescent="0.2">
      <c r="A109" s="125" t="s">
        <v>51</v>
      </c>
      <c r="B109" s="162" t="s">
        <v>155</v>
      </c>
      <c r="C109" s="163"/>
      <c r="D109" s="66"/>
      <c r="E109" s="29" t="str">
        <f t="shared" si="12"/>
        <v/>
      </c>
      <c r="F109" s="113"/>
      <c r="G109" s="59"/>
      <c r="H109" s="50"/>
      <c r="I109" s="44"/>
      <c r="J109" s="169"/>
      <c r="K109" s="170"/>
    </row>
    <row r="110" spans="1:11" ht="13.5" customHeight="1" x14ac:dyDescent="0.2">
      <c r="A110" s="125" t="s">
        <v>45</v>
      </c>
      <c r="B110" s="162" t="s">
        <v>138</v>
      </c>
      <c r="C110" s="163"/>
      <c r="D110" s="66"/>
      <c r="E110" s="29" t="str">
        <f t="shared" si="12"/>
        <v/>
      </c>
      <c r="F110" s="113"/>
      <c r="G110" s="59"/>
      <c r="H110" s="50"/>
      <c r="I110" s="44" t="str">
        <f>IF(H110="","",H110/(D110+H110)%)</f>
        <v/>
      </c>
      <c r="J110" s="169"/>
      <c r="K110" s="170"/>
    </row>
    <row r="111" spans="1:11" ht="13.5" customHeight="1" x14ac:dyDescent="0.2">
      <c r="A111" s="125" t="s">
        <v>49</v>
      </c>
      <c r="B111" s="162" t="s">
        <v>139</v>
      </c>
      <c r="C111" s="163"/>
      <c r="D111" s="66"/>
      <c r="E111" s="29" t="str">
        <f>IF($D$116%=0,"",D111/$D$116%)</f>
        <v/>
      </c>
      <c r="F111" s="113"/>
      <c r="G111" s="59"/>
      <c r="H111" s="50"/>
      <c r="I111" s="44"/>
      <c r="J111" s="169"/>
      <c r="K111" s="170"/>
    </row>
    <row r="112" spans="1:11" ht="13.5" customHeight="1" x14ac:dyDescent="0.2">
      <c r="A112" s="125" t="s">
        <v>21</v>
      </c>
      <c r="B112" s="162" t="s">
        <v>156</v>
      </c>
      <c r="C112" s="163"/>
      <c r="D112" s="66"/>
      <c r="E112" s="29" t="str">
        <f>IF($D$116%=0,"",D112/$D$116%)</f>
        <v/>
      </c>
      <c r="F112" s="66"/>
      <c r="G112" s="32" t="str">
        <f>IF($F$116%=0,"",(D112+F112)/$F$116%)</f>
        <v/>
      </c>
      <c r="H112" s="50"/>
      <c r="I112" s="44" t="str">
        <f>IF(H112="","",H112/(D112+H112)%)</f>
        <v/>
      </c>
      <c r="J112" s="169"/>
      <c r="K112" s="170"/>
    </row>
    <row r="113" spans="1:11" ht="13.5" customHeight="1" x14ac:dyDescent="0.2">
      <c r="A113" s="125">
        <v>56</v>
      </c>
      <c r="B113" s="162" t="s">
        <v>157</v>
      </c>
      <c r="C113" s="163"/>
      <c r="D113" s="66"/>
      <c r="E113" s="29" t="str">
        <f>IF($D$116%=0,"",D113/$D$116%)</f>
        <v/>
      </c>
      <c r="F113" s="66"/>
      <c r="G113" s="32" t="str">
        <f>IF($F$116%=0,"",(D113+F113)/$F$116%)</f>
        <v/>
      </c>
      <c r="H113" s="50"/>
      <c r="I113" s="44" t="str">
        <f>IF(H113="","",H113/(D113+H113)%)</f>
        <v/>
      </c>
      <c r="J113" s="169"/>
      <c r="K113" s="170"/>
    </row>
    <row r="114" spans="1:11" ht="13.5" customHeight="1" x14ac:dyDescent="0.2">
      <c r="A114" s="125" t="s">
        <v>55</v>
      </c>
      <c r="B114" s="162" t="s">
        <v>158</v>
      </c>
      <c r="C114" s="163"/>
      <c r="D114" s="66"/>
      <c r="E114" s="29" t="str">
        <f>IF($D$116%=0,"",D114/$D$116%)</f>
        <v/>
      </c>
      <c r="F114" s="66"/>
      <c r="G114" s="32" t="str">
        <f>IF($F$116%=0,"",(D114+F114)/$F$116%)</f>
        <v/>
      </c>
      <c r="H114" s="50"/>
      <c r="I114" s="44" t="str">
        <f>IF(H114="","",H114/(D114+H114)%)</f>
        <v/>
      </c>
      <c r="J114" s="169"/>
      <c r="K114" s="170"/>
    </row>
    <row r="115" spans="1:11" ht="13.5" customHeight="1" x14ac:dyDescent="0.2">
      <c r="A115" s="125" t="s">
        <v>52</v>
      </c>
      <c r="B115" s="162" t="s">
        <v>159</v>
      </c>
      <c r="C115" s="163"/>
      <c r="D115" s="66"/>
      <c r="E115" s="29" t="str">
        <f>IF($D$116%=0,"",D115/$D$116%)</f>
        <v/>
      </c>
      <c r="F115" s="113"/>
      <c r="G115" s="59"/>
      <c r="H115" s="50"/>
      <c r="I115" s="44"/>
      <c r="J115" s="169"/>
      <c r="K115" s="170"/>
    </row>
    <row r="116" spans="1:11" ht="13.5" customHeight="1" thickBot="1" x14ac:dyDescent="0.25">
      <c r="A116" s="137" t="s">
        <v>160</v>
      </c>
      <c r="B116" s="131"/>
      <c r="C116" s="132"/>
      <c r="D116" s="9">
        <f>SUM(D106:D115)</f>
        <v>0</v>
      </c>
      <c r="E116" s="36">
        <f>SUM(E106:E115)</f>
        <v>0</v>
      </c>
      <c r="F116" s="9">
        <f>SUM(D107+D108+D112+D113+D114,F107+F108+F112+F113+F114)</f>
        <v>0</v>
      </c>
      <c r="G116" s="56">
        <f>SUM(G106:G115)</f>
        <v>0</v>
      </c>
      <c r="H116" s="50">
        <f>SUM(H106:H115)</f>
        <v>0</v>
      </c>
      <c r="I116" s="61" t="str">
        <f>IF(H116=0,"",H116/F116%)</f>
        <v/>
      </c>
      <c r="J116" s="171"/>
      <c r="K116" s="172"/>
    </row>
    <row r="117" spans="1:11" ht="14.1" customHeight="1" x14ac:dyDescent="0.2">
      <c r="A117" s="164" t="s">
        <v>161</v>
      </c>
      <c r="B117" s="165"/>
      <c r="C117" s="165"/>
      <c r="D117" s="165"/>
      <c r="E117" s="165"/>
      <c r="F117" s="165"/>
      <c r="G117" s="165"/>
      <c r="H117" s="165"/>
      <c r="I117" s="165"/>
      <c r="J117" s="165"/>
      <c r="K117" s="166"/>
    </row>
    <row r="118" spans="1:11" ht="13.5" customHeight="1" x14ac:dyDescent="0.2">
      <c r="A118" s="121" t="s">
        <v>68</v>
      </c>
      <c r="B118" s="156" t="s">
        <v>69</v>
      </c>
      <c r="C118" s="157"/>
      <c r="D118" s="122" t="s">
        <v>70</v>
      </c>
      <c r="E118" s="123" t="s">
        <v>54</v>
      </c>
      <c r="F118" s="167" t="s">
        <v>71</v>
      </c>
      <c r="G118" s="168"/>
      <c r="H118" s="168"/>
      <c r="I118" s="168"/>
      <c r="J118" s="208" t="s">
        <v>72</v>
      </c>
      <c r="K118" s="209"/>
    </row>
    <row r="119" spans="1:11" ht="13.5" customHeight="1" x14ac:dyDescent="0.2">
      <c r="A119" s="125" t="s">
        <v>56</v>
      </c>
      <c r="B119" s="151" t="s">
        <v>162</v>
      </c>
      <c r="C119" s="152"/>
      <c r="D119" s="103"/>
      <c r="E119" s="29" t="str">
        <f>IF($D$120%=0,"",D119/$D$120%)</f>
        <v/>
      </c>
      <c r="F119" s="103"/>
      <c r="G119" s="32" t="str">
        <f>IF($F$120%=0,"",(D119+F119)/$F$120%)</f>
        <v/>
      </c>
      <c r="H119" s="57"/>
      <c r="I119" s="55"/>
      <c r="J119" s="169"/>
      <c r="K119" s="170"/>
    </row>
    <row r="120" spans="1:11" ht="13.5" customHeight="1" thickBot="1" x14ac:dyDescent="0.25">
      <c r="A120" s="137" t="s">
        <v>163</v>
      </c>
      <c r="B120" s="131"/>
      <c r="C120" s="132"/>
      <c r="D120" s="9">
        <f>D119</f>
        <v>0</v>
      </c>
      <c r="E120" s="36" t="str">
        <f>E119</f>
        <v/>
      </c>
      <c r="F120" s="9">
        <f>D119+F119</f>
        <v>0</v>
      </c>
      <c r="G120" s="56" t="str">
        <f>G119</f>
        <v/>
      </c>
      <c r="H120" s="51">
        <f>H119</f>
        <v>0</v>
      </c>
      <c r="I120" s="61" t="str">
        <f>IF(H120=0,"",H120/F120%)</f>
        <v/>
      </c>
      <c r="J120" s="171"/>
      <c r="K120" s="172"/>
    </row>
    <row r="121" spans="1:11" ht="5.25" customHeight="1" x14ac:dyDescent="0.2">
      <c r="A121" s="17"/>
      <c r="B121" s="17"/>
      <c r="C121" s="18"/>
      <c r="D121" s="19"/>
      <c r="E121" s="11"/>
      <c r="F121" s="19"/>
      <c r="G121" s="11"/>
      <c r="H121" s="11"/>
      <c r="I121" s="11"/>
      <c r="J121" s="11"/>
      <c r="K121" s="67"/>
    </row>
    <row r="122" spans="1:11" ht="14.1" customHeight="1" x14ac:dyDescent="0.2">
      <c r="A122" s="153" t="s">
        <v>164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5"/>
    </row>
    <row r="123" spans="1:11" ht="13.5" customHeight="1" x14ac:dyDescent="0.2">
      <c r="A123" s="121" t="s">
        <v>68</v>
      </c>
      <c r="B123" s="156" t="s">
        <v>69</v>
      </c>
      <c r="C123" s="157"/>
      <c r="D123" s="140" t="s">
        <v>70</v>
      </c>
      <c r="E123" s="141" t="s">
        <v>54</v>
      </c>
      <c r="F123" s="167" t="s">
        <v>71</v>
      </c>
      <c r="G123" s="168"/>
      <c r="H123" s="168"/>
      <c r="I123" s="168"/>
      <c r="J123" s="208" t="s">
        <v>72</v>
      </c>
      <c r="K123" s="209"/>
    </row>
    <row r="124" spans="1:11" ht="13.5" customHeight="1" x14ac:dyDescent="0.2">
      <c r="A124" s="142">
        <v>2</v>
      </c>
      <c r="B124" s="158" t="s">
        <v>165</v>
      </c>
      <c r="C124" s="159"/>
      <c r="D124" s="100" t="str">
        <f>IF(D89=0,"",D89)</f>
        <v/>
      </c>
      <c r="E124" s="29" t="str">
        <f>IF($D$126%=0,"",D124/$D$126%)</f>
        <v/>
      </c>
      <c r="F124" s="101" t="str">
        <f>IF(F89=0,"",F89)</f>
        <v/>
      </c>
      <c r="G124" s="29" t="str">
        <f>IF($F$126%=0,"",F124/$F$126%)</f>
        <v/>
      </c>
      <c r="H124" s="101" t="str">
        <f>IF(H89=0,"",H89)</f>
        <v/>
      </c>
      <c r="I124" s="102" t="str">
        <f>I89</f>
        <v/>
      </c>
      <c r="J124" s="173"/>
      <c r="K124" s="174"/>
    </row>
    <row r="125" spans="1:11" ht="13.5" customHeight="1" thickBot="1" x14ac:dyDescent="0.25">
      <c r="A125" s="143" t="s">
        <v>57</v>
      </c>
      <c r="B125" s="160" t="s">
        <v>166</v>
      </c>
      <c r="C125" s="161"/>
      <c r="D125" s="25">
        <f>IF(D124=0,"",D16+D30+D89+D93+D103+D116+D120)</f>
        <v>0</v>
      </c>
      <c r="E125" s="34" t="str">
        <f>IF($D$126%=0,"",D125/$D$126%)</f>
        <v/>
      </c>
      <c r="F125" s="12">
        <f>IF(F124=0,"",F16+F30+F89+F93+F103+F116+F120)</f>
        <v>0</v>
      </c>
      <c r="G125" s="34" t="str">
        <f>IF($F$126%=0,"",F125/$F$126%)</f>
        <v/>
      </c>
      <c r="H125" s="51">
        <f>H16+H30+H89+H93+H103+H116+H120</f>
        <v>0</v>
      </c>
      <c r="I125" s="60"/>
      <c r="J125" s="177"/>
      <c r="K125" s="176"/>
    </row>
    <row r="126" spans="1:11" ht="13.5" customHeight="1" thickBot="1" x14ac:dyDescent="0.25">
      <c r="A126" s="144" t="s">
        <v>60</v>
      </c>
      <c r="B126" s="160" t="s">
        <v>167</v>
      </c>
      <c r="C126" s="161"/>
      <c r="D126" s="106">
        <f>D30+D89+D103+D116-D107</f>
        <v>0</v>
      </c>
      <c r="E126" s="107" t="str">
        <f>IF($D$126%=0,"",D126/$D$126%)</f>
        <v/>
      </c>
      <c r="F126" s="108">
        <f>F30+F89+F103+F116-D107-F107</f>
        <v>0</v>
      </c>
      <c r="G126" s="107" t="str">
        <f>IF($F$126%=0,"",F126/$F$126%)</f>
        <v/>
      </c>
      <c r="H126" s="109">
        <f>H30+H89+H103+H116</f>
        <v>0</v>
      </c>
      <c r="I126" s="110"/>
      <c r="J126" s="175" t="s">
        <v>168</v>
      </c>
      <c r="K126" s="176"/>
    </row>
    <row r="127" spans="1:11" ht="8.1" customHeight="1" x14ac:dyDescent="0.2">
      <c r="A127" s="145" t="s">
        <v>68</v>
      </c>
      <c r="B127" s="146" t="s">
        <v>169</v>
      </c>
      <c r="C127" s="147"/>
      <c r="D127" s="3"/>
      <c r="E127" s="22"/>
      <c r="F127" s="22"/>
      <c r="G127" s="23"/>
      <c r="H127" s="23"/>
      <c r="I127" s="23"/>
      <c r="J127" s="23"/>
      <c r="K127" s="3"/>
    </row>
    <row r="128" spans="1:11" ht="8.1" customHeight="1" x14ac:dyDescent="0.2">
      <c r="A128" s="148" t="s">
        <v>170</v>
      </c>
      <c r="B128" s="149" t="s">
        <v>171</v>
      </c>
      <c r="C128" s="147"/>
      <c r="D128" s="3"/>
      <c r="E128" s="22"/>
      <c r="F128" s="22"/>
      <c r="G128" s="23"/>
      <c r="H128" s="23"/>
      <c r="I128" s="23"/>
      <c r="J128" s="23"/>
      <c r="K128" s="3"/>
    </row>
    <row r="129" spans="1:11" ht="8.1" customHeight="1" x14ac:dyDescent="0.2">
      <c r="A129" s="148" t="s">
        <v>47</v>
      </c>
      <c r="B129" s="149" t="s">
        <v>172</v>
      </c>
      <c r="C129" s="147"/>
      <c r="D129" s="3"/>
      <c r="E129" s="22"/>
      <c r="F129" s="22"/>
      <c r="G129" s="23"/>
      <c r="H129" s="23"/>
      <c r="I129" s="23"/>
      <c r="J129" s="23"/>
      <c r="K129" s="3"/>
    </row>
    <row r="130" spans="1:11" ht="15.75" customHeight="1" x14ac:dyDescent="0.2">
      <c r="A130" s="3"/>
      <c r="B130" s="20"/>
      <c r="C130" s="21"/>
      <c r="D130" s="3"/>
      <c r="E130" s="22"/>
      <c r="F130" s="22"/>
      <c r="G130" s="23"/>
      <c r="H130" s="23"/>
      <c r="I130" s="23"/>
      <c r="J130" s="23"/>
      <c r="K130" s="3"/>
    </row>
    <row r="131" spans="1:11" ht="8.25" customHeight="1" x14ac:dyDescent="0.2">
      <c r="A131" s="3"/>
      <c r="B131" s="20"/>
      <c r="C131" s="21"/>
      <c r="D131" s="3"/>
      <c r="E131" s="22"/>
      <c r="F131" s="22"/>
      <c r="G131" s="23"/>
      <c r="H131" s="23"/>
      <c r="I131" s="23"/>
      <c r="J131" s="23"/>
      <c r="K131" s="3"/>
    </row>
    <row r="132" spans="1:11" ht="28.5" customHeight="1" x14ac:dyDescent="0.2">
      <c r="A132" s="150" t="s">
        <v>173</v>
      </c>
      <c r="B132" s="150"/>
      <c r="C132" s="76"/>
      <c r="D132" s="218" t="s">
        <v>174</v>
      </c>
      <c r="E132" s="218"/>
      <c r="F132" s="218"/>
      <c r="G132" s="219"/>
      <c r="H132" s="219"/>
      <c r="I132" s="219"/>
      <c r="J132" s="219"/>
      <c r="K132" s="219"/>
    </row>
    <row r="133" spans="1:11" ht="8.1" customHeight="1" x14ac:dyDescent="0.2">
      <c r="B133" s="13"/>
    </row>
    <row r="134" spans="1:11" x14ac:dyDescent="0.2">
      <c r="A134" s="14"/>
      <c r="B134" s="14"/>
      <c r="C134" s="15"/>
    </row>
  </sheetData>
  <sheetProtection sheet="1" objects="1" scenarios="1"/>
  <mergeCells count="242">
    <mergeCell ref="E5:F5"/>
    <mergeCell ref="D132:F132"/>
    <mergeCell ref="G132:K132"/>
    <mergeCell ref="J78:K78"/>
    <mergeCell ref="J79:K79"/>
    <mergeCell ref="J80:K80"/>
    <mergeCell ref="J81:K81"/>
    <mergeCell ref="J82:K82"/>
    <mergeCell ref="J83:K83"/>
    <mergeCell ref="J84:K84"/>
    <mergeCell ref="J85:K85"/>
    <mergeCell ref="J87:K87"/>
    <mergeCell ref="J86:K86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18:K18"/>
    <mergeCell ref="J32:K32"/>
    <mergeCell ref="J91:K91"/>
    <mergeCell ref="J95:K95"/>
    <mergeCell ref="J105:K105"/>
    <mergeCell ref="J118:K118"/>
    <mergeCell ref="J123:K123"/>
    <mergeCell ref="J9:K9"/>
    <mergeCell ref="J10:K10"/>
    <mergeCell ref="J11:K11"/>
    <mergeCell ref="J12:K12"/>
    <mergeCell ref="J13:K13"/>
    <mergeCell ref="J14:K14"/>
    <mergeCell ref="J15:K15"/>
    <mergeCell ref="J16:K16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15:C15"/>
    <mergeCell ref="A17:K17"/>
    <mergeCell ref="B18:C18"/>
    <mergeCell ref="B8:C8"/>
    <mergeCell ref="B9:C9"/>
    <mergeCell ref="B10:C10"/>
    <mergeCell ref="B11:C11"/>
    <mergeCell ref="B1:C2"/>
    <mergeCell ref="D1:K1"/>
    <mergeCell ref="F2:K2"/>
    <mergeCell ref="A4:B4"/>
    <mergeCell ref="A5:B5"/>
    <mergeCell ref="B12:C12"/>
    <mergeCell ref="B13:C13"/>
    <mergeCell ref="C4:D4"/>
    <mergeCell ref="C5:D5"/>
    <mergeCell ref="B14:C14"/>
    <mergeCell ref="D7:E7"/>
    <mergeCell ref="F8:I8"/>
    <mergeCell ref="F18:I18"/>
    <mergeCell ref="G5:H5"/>
    <mergeCell ref="G4:K4"/>
    <mergeCell ref="I5:J5"/>
    <mergeCell ref="J8:K8"/>
    <mergeCell ref="B25:C25"/>
    <mergeCell ref="B26:C26"/>
    <mergeCell ref="B28:C28"/>
    <mergeCell ref="B29:C29"/>
    <mergeCell ref="A31:K31"/>
    <mergeCell ref="B32:C32"/>
    <mergeCell ref="B19:C19"/>
    <mergeCell ref="B20:C20"/>
    <mergeCell ref="B21:C21"/>
    <mergeCell ref="B22:C22"/>
    <mergeCell ref="B23:C23"/>
    <mergeCell ref="B24:C24"/>
    <mergeCell ref="B27:C27"/>
    <mergeCell ref="F32:I32"/>
    <mergeCell ref="J28:K28"/>
    <mergeCell ref="J29:K29"/>
    <mergeCell ref="J30:K3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75:C75"/>
    <mergeCell ref="B76:C76"/>
    <mergeCell ref="B84:C84"/>
    <mergeCell ref="B85:C85"/>
    <mergeCell ref="B87:C87"/>
    <mergeCell ref="B69:C69"/>
    <mergeCell ref="B70:C70"/>
    <mergeCell ref="B71:C71"/>
    <mergeCell ref="B72:C72"/>
    <mergeCell ref="B73:C73"/>
    <mergeCell ref="B74:C74"/>
    <mergeCell ref="B77:C77"/>
    <mergeCell ref="B80:C80"/>
    <mergeCell ref="B81:C81"/>
    <mergeCell ref="B82:C82"/>
    <mergeCell ref="B83:C83"/>
    <mergeCell ref="B78:C78"/>
    <mergeCell ref="B95:C95"/>
    <mergeCell ref="B96:C96"/>
    <mergeCell ref="B97:C97"/>
    <mergeCell ref="B98:C98"/>
    <mergeCell ref="B99:C99"/>
    <mergeCell ref="B88:C88"/>
    <mergeCell ref="A90:K90"/>
    <mergeCell ref="B91:C91"/>
    <mergeCell ref="B92:C92"/>
    <mergeCell ref="A94:K94"/>
    <mergeCell ref="F91:I91"/>
    <mergeCell ref="F95:I95"/>
    <mergeCell ref="J88:K88"/>
    <mergeCell ref="J89:K89"/>
    <mergeCell ref="J92:K92"/>
    <mergeCell ref="J93:K93"/>
    <mergeCell ref="J96:K96"/>
    <mergeCell ref="J97:K97"/>
    <mergeCell ref="J98:K98"/>
    <mergeCell ref="J99:K99"/>
    <mergeCell ref="B107:C107"/>
    <mergeCell ref="B108:C108"/>
    <mergeCell ref="B109:C109"/>
    <mergeCell ref="B110:C110"/>
    <mergeCell ref="B111:C111"/>
    <mergeCell ref="B112:C112"/>
    <mergeCell ref="B100:C100"/>
    <mergeCell ref="B102:C102"/>
    <mergeCell ref="A104:K104"/>
    <mergeCell ref="B105:C105"/>
    <mergeCell ref="B106:C106"/>
    <mergeCell ref="B101:C101"/>
    <mergeCell ref="F105:I105"/>
    <mergeCell ref="J100:K100"/>
    <mergeCell ref="J101:K101"/>
    <mergeCell ref="J102:K102"/>
    <mergeCell ref="J103:K103"/>
    <mergeCell ref="J106:K106"/>
    <mergeCell ref="J107:K107"/>
    <mergeCell ref="J108:K108"/>
    <mergeCell ref="J109:K109"/>
    <mergeCell ref="J110:K110"/>
    <mergeCell ref="J111:K111"/>
    <mergeCell ref="J112:K112"/>
    <mergeCell ref="B119:C119"/>
    <mergeCell ref="A122:K122"/>
    <mergeCell ref="B123:C123"/>
    <mergeCell ref="B124:C124"/>
    <mergeCell ref="B126:C126"/>
    <mergeCell ref="B113:C113"/>
    <mergeCell ref="B114:C114"/>
    <mergeCell ref="B115:C115"/>
    <mergeCell ref="A117:K117"/>
    <mergeCell ref="B118:C118"/>
    <mergeCell ref="F118:I118"/>
    <mergeCell ref="F123:I123"/>
    <mergeCell ref="J113:K113"/>
    <mergeCell ref="J114:K114"/>
    <mergeCell ref="J115:K115"/>
    <mergeCell ref="J116:K116"/>
    <mergeCell ref="J119:K119"/>
    <mergeCell ref="J120:K120"/>
    <mergeCell ref="J124:K124"/>
    <mergeCell ref="J126:K126"/>
    <mergeCell ref="B125:C125"/>
    <mergeCell ref="J125:K125"/>
  </mergeCells>
  <printOptions horizontalCentered="1"/>
  <pageMargins left="0.35433070866141736" right="0.39370078740157483" top="0.19685039370078741" bottom="0.35433070866141736" header="0" footer="0"/>
  <pageSetup paperSize="9" scale="92" fitToHeight="2" orientation="portrait" horizontalDpi="300" r:id="rId1"/>
  <headerFooter alignWithMargins="0">
    <oddFooter>&amp;R&amp;6&amp;P/&amp;N</oddFooter>
  </headerFooter>
  <ignoredErrors>
    <ignoredError sqref="F103 F116 F120 E124:E126 G124:G125 F93 F30 F1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81E4F2C4607740B2C9DF266ADB9FDB" ma:contentTypeVersion="7" ma:contentTypeDescription="Ein neues Dokument erstellen." ma:contentTypeScope="" ma:versionID="9ed310cac159efc015e6eefb83f8784e">
  <xsd:schema xmlns:xsd="http://www.w3.org/2001/XMLSchema" xmlns:xs="http://www.w3.org/2001/XMLSchema" xmlns:p="http://schemas.microsoft.com/office/2006/metadata/properties" xmlns:ns1="http://schemas.microsoft.com/sharepoint/v3" xmlns:ns2="d259e685-ef5a-4a5d-9bfd-b44d415ed357" xmlns:ns3="47d2a402-d77b-4bbf-8606-249d8b7d3cfc" targetNamespace="http://schemas.microsoft.com/office/2006/metadata/properties" ma:root="true" ma:fieldsID="e76e04fe3fcdc08e5f752fdc2f6f9182" ns1:_="" ns2:_="" ns3:_="">
    <xsd:import namespace="http://schemas.microsoft.com/sharepoint/v3"/>
    <xsd:import namespace="d259e685-ef5a-4a5d-9bfd-b44d415ed357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1:CustomerID" minOccurs="0"/>
                <xsd:element ref="ns1:Languag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9e685-ef5a-4a5d-9bfd-b44d415ed357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anguage xmlns="http://schemas.microsoft.com/sharepoint/v3">IT</Language>
    <CustomerID xmlns="http://schemas.microsoft.com/sharepoint/v3">1005</CustomerID>
    <PublishingExpirationDate xmlns="http://schemas.microsoft.com/sharepoint/v3" xsi:nil="true"/>
    <PublishingStartDate xmlns="http://schemas.microsoft.com/sharepoint/v3" xsi:nil="true"/>
    <Kategorie xmlns="d259e685-ef5a-4a5d-9bfd-b44d415ed357">MitOhne</Kategori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7A9DF3-6A32-41C1-8570-1753A3708F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88AC96-503F-41B3-836D-B51447B5DB91}"/>
</file>

<file path=customXml/itemProps3.xml><?xml version="1.0" encoding="utf-8"?>
<ds:datastoreItem xmlns:ds="http://schemas.openxmlformats.org/officeDocument/2006/customXml" ds:itemID="{AE3E4773-6653-45E4-9C44-2379A0BF2EB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d259e685-ef5a-4a5d-9bfd-b44d415ed357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8B94017-1B65-4760-A71F-72F1CDB2A9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BK-Abrechnung</vt:lpstr>
      <vt:lpstr>'BK-Abrechnung'!Druckbereich</vt:lpstr>
    </vt:vector>
  </TitlesOfParts>
  <Company>ASW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Conteggio spese di costruzione</dc:title>
  <dc:subject>Testversion</dc:subject>
  <dc:creator>Amt für Schätzungswesen</dc:creator>
  <cp:lastModifiedBy>Moronese Marcel (AIB GR)</cp:lastModifiedBy>
  <cp:lastPrinted>2021-03-24T09:42:22Z</cp:lastPrinted>
  <dcterms:created xsi:type="dcterms:W3CDTF">1999-06-17T13:15:17Z</dcterms:created>
  <dcterms:modified xsi:type="dcterms:W3CDTF">2025-11-25T07:29:24Z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200.000000000000</vt:lpwstr>
  </property>
  <property fmtid="{D5CDD505-2E9C-101B-9397-08002B2CF9AE}" pid="3" name="ContentTypeId">
    <vt:lpwstr>0x0101002B81E4F2C4607740B2C9DF266ADB9FDB</vt:lpwstr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2025-11-25T07:06:56Z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020c51c3-36b7-4ca2-ba7b-1956619f5fcf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</Properties>
</file>