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4.xml" ContentType="application/vnd.openxmlformats-officedocument.drawingml.chart+xml"/>
  <Override PartName="/xl/charts/chart3.xml" ContentType="application/vnd.openxmlformats-officedocument.drawingml.chart+xml"/>
  <Override PartName="/xl/worksheets/sheet1.xml" ContentType="application/vnd.openxmlformats-officedocument.spreadsheetml.worksheet+xml"/>
  <Override PartName="/xl/drawings/drawing6.xml" ContentType="application/vnd.openxmlformats-officedocument.drawing+xml"/>
  <Override PartName="/xl/sharedStrings.xml" ContentType="application/vnd.openxmlformats-officedocument.spreadsheetml.sharedStrings+xml"/>
  <Override PartName="/xl/drawings/drawing3.xml" ContentType="application/vnd.openxmlformats-officedocument.drawing+xml"/>
  <Override PartName="/xl/charts/chart2.xml" ContentType="application/vnd.openxmlformats-officedocument.drawingml.chart+xml"/>
  <Override PartName="/xl/drawings/drawing2.xml" ContentType="application/vnd.openxmlformats-officedocument.drawing+xml"/>
  <Override PartName="/xl/drawings/drawing1.xml" ContentType="application/vnd.openxmlformats-officedocument.drawing+xml"/>
  <Override PartName="/xl/drawings/drawing4.xml" ContentType="application/vnd.openxmlformats-officedocument.drawing+xml"/>
  <Override PartName="/xl/theme/theme1.xml" ContentType="application/vnd.openxmlformats-officedocument.theme+xml"/>
  <Override PartName="/xl/charts/chart1.xml" ContentType="application/vnd.openxmlformats-officedocument.drawingml.chart+xml"/>
  <Override PartName="/xl/styles.xml" ContentType="application/vnd.openxmlformats-officedocument.spreadsheetml.styles+xml"/>
  <Override PartName="/xl/drawings/drawing5.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120" yWindow="60" windowWidth="15480" windowHeight="9300"/>
  </bookViews>
  <sheets>
    <sheet name="Anleitung" sheetId="4" r:id="rId1"/>
    <sheet name="Eingabe Planung" sheetId="1" r:id="rId2"/>
    <sheet name="Eingabe Ist" sheetId="2" r:id="rId3"/>
    <sheet name="Soll-Ist Abgleich" sheetId="3" r:id="rId4"/>
    <sheet name="Grafik Planung" sheetId="6" r:id="rId5"/>
    <sheet name="Grafik Ist" sheetId="8" r:id="rId6"/>
  </sheets>
  <definedNames>
    <definedName name="_xlnm.Print_Area" localSheetId="0">Anleitung!$A$1:$G$48</definedName>
    <definedName name="_xlnm.Print_Area" localSheetId="2">'Eingabe Ist'!$B$2:$R$84</definedName>
    <definedName name="_xlnm.Print_Area" localSheetId="1">'Eingabe Planung'!$A$3:$V$88</definedName>
    <definedName name="_xlnm.Print_Area" localSheetId="5">'Grafik Ist'!$B$2:$AA$73</definedName>
    <definedName name="_xlnm.Print_Area" localSheetId="4">'Grafik Planung'!$A$1:$Z$72</definedName>
    <definedName name="_xlnm.Print_Area" localSheetId="3">'Soll-Ist Abgleich'!$B$2:$AT$89</definedName>
    <definedName name="_xlnm.Print_Titles" localSheetId="1">'Eingabe Planung'!$3:$7</definedName>
    <definedName name="_xlnm.Print_Titles" localSheetId="3">'Soll-Ist Abgleich'!$B:$I,'Soll-Ist Abgleich'!$1:$9</definedName>
  </definedNames>
  <calcPr calcId="145621"/>
</workbook>
</file>

<file path=xl/calcChain.xml><?xml version="1.0" encoding="utf-8"?>
<calcChain xmlns="http://schemas.openxmlformats.org/spreadsheetml/2006/main">
  <c r="G82" i="2" l="1"/>
  <c r="E82" i="2"/>
  <c r="C49" i="1" l="1"/>
  <c r="C24" i="1"/>
  <c r="C62" i="1"/>
  <c r="C99" i="1"/>
  <c r="C88" i="1" s="1"/>
  <c r="H86" i="1" s="1"/>
  <c r="C2" i="2"/>
  <c r="B5" i="3"/>
  <c r="C50" i="1" l="1"/>
  <c r="AS80" i="3"/>
  <c r="AS81" i="3"/>
  <c r="AR80" i="3"/>
  <c r="AR81" i="3"/>
  <c r="AP80" i="3"/>
  <c r="AP81" i="3"/>
  <c r="AO80" i="3"/>
  <c r="AO81" i="3"/>
  <c r="AM80" i="3"/>
  <c r="AM81" i="3"/>
  <c r="AL80" i="3"/>
  <c r="AL81" i="3"/>
  <c r="AJ80" i="3"/>
  <c r="AJ81" i="3"/>
  <c r="AI80" i="3"/>
  <c r="AI81" i="3"/>
  <c r="AG80" i="3"/>
  <c r="AG81" i="3"/>
  <c r="AF80" i="3"/>
  <c r="AF81" i="3"/>
  <c r="AD80" i="3"/>
  <c r="AD81" i="3"/>
  <c r="AC80" i="3"/>
  <c r="AC81" i="3"/>
  <c r="AA80" i="3"/>
  <c r="AA81" i="3"/>
  <c r="Z80" i="3"/>
  <c r="Z81" i="3"/>
  <c r="X80" i="3"/>
  <c r="X81" i="3"/>
  <c r="W80" i="3"/>
  <c r="W81" i="3"/>
  <c r="U80" i="3"/>
  <c r="U81" i="3"/>
  <c r="T80" i="3"/>
  <c r="T81" i="3"/>
  <c r="R80" i="3"/>
  <c r="R81" i="3"/>
  <c r="Q79" i="3"/>
  <c r="Q80" i="3"/>
  <c r="Q81" i="3"/>
  <c r="O80" i="3"/>
  <c r="O81" i="3"/>
  <c r="N80" i="3"/>
  <c r="N81" i="3"/>
  <c r="L80" i="3"/>
  <c r="L81" i="3"/>
  <c r="K80" i="3"/>
  <c r="K81" i="3"/>
  <c r="E80" i="3"/>
  <c r="C80" i="3"/>
  <c r="B76" i="2"/>
  <c r="B80" i="3"/>
  <c r="G80" i="1"/>
  <c r="E76" i="2"/>
  <c r="G80" i="3" s="1"/>
  <c r="R78" i="2"/>
  <c r="H78" i="2"/>
  <c r="I78" i="2"/>
  <c r="J78" i="2"/>
  <c r="K78" i="2"/>
  <c r="L78" i="2"/>
  <c r="M78" i="2"/>
  <c r="N78" i="2"/>
  <c r="O78" i="2"/>
  <c r="P78" i="2"/>
  <c r="Q78" i="2"/>
  <c r="G78" i="2"/>
  <c r="C82" i="1"/>
  <c r="K82" i="1"/>
  <c r="J82" i="1"/>
  <c r="L82" i="1"/>
  <c r="M82" i="1"/>
  <c r="N82" i="1"/>
  <c r="O82" i="1"/>
  <c r="P82" i="1"/>
  <c r="Q82" i="1"/>
  <c r="R82" i="1"/>
  <c r="S82" i="1"/>
  <c r="T82" i="1"/>
  <c r="AR82" i="3" s="1"/>
  <c r="I82" i="1"/>
  <c r="E82" i="1"/>
  <c r="I80" i="3" l="1"/>
  <c r="Y80" i="3"/>
  <c r="AE80" i="3"/>
  <c r="AK80" i="3"/>
  <c r="AQ80" i="3"/>
  <c r="S80" i="3"/>
  <c r="Y81" i="3"/>
  <c r="AH81" i="3"/>
  <c r="AK81" i="3"/>
  <c r="AQ81" i="3"/>
  <c r="AT81" i="3"/>
  <c r="AT80" i="3"/>
  <c r="S81" i="3"/>
  <c r="P81" i="3"/>
  <c r="V80" i="3"/>
  <c r="AB80" i="3"/>
  <c r="AN80" i="3"/>
  <c r="P80" i="3"/>
  <c r="V81" i="3"/>
  <c r="AB81" i="3"/>
  <c r="AN81" i="3"/>
  <c r="AH80" i="3"/>
  <c r="M80" i="3"/>
  <c r="AE81" i="3"/>
  <c r="M81" i="3"/>
  <c r="E81" i="6"/>
  <c r="D81" i="6" l="1"/>
  <c r="AS66" i="3" l="1"/>
  <c r="AS67" i="3"/>
  <c r="AS68" i="3"/>
  <c r="AS69" i="3"/>
  <c r="AS70" i="3"/>
  <c r="AS71" i="3"/>
  <c r="AS72" i="3"/>
  <c r="AS30" i="3"/>
  <c r="AS31" i="3"/>
  <c r="AS32" i="3"/>
  <c r="AS33" i="3"/>
  <c r="AS34" i="3"/>
  <c r="AS35" i="3"/>
  <c r="AS36" i="3"/>
  <c r="AS37" i="3"/>
  <c r="AS38" i="3"/>
  <c r="AS39" i="3"/>
  <c r="AS40" i="3"/>
  <c r="AS41" i="3"/>
  <c r="AS42" i="3"/>
  <c r="AS43" i="3"/>
  <c r="AS44" i="3"/>
  <c r="AS45" i="3"/>
  <c r="AS46" i="3"/>
  <c r="AS47" i="3"/>
  <c r="AS48" i="3"/>
  <c r="AS29" i="3"/>
  <c r="C77" i="3"/>
  <c r="C78" i="3"/>
  <c r="C79" i="3"/>
  <c r="C81" i="3"/>
  <c r="C76" i="3"/>
  <c r="E10" i="3"/>
  <c r="E51" i="1"/>
  <c r="C82" i="3" l="1"/>
  <c r="G47" i="2"/>
  <c r="G76" i="1" l="1"/>
  <c r="G77" i="1"/>
  <c r="G78" i="1"/>
  <c r="G79" i="1"/>
  <c r="K46" i="3" l="1"/>
  <c r="L46" i="3"/>
  <c r="N46" i="3"/>
  <c r="O46" i="3"/>
  <c r="Q46" i="3"/>
  <c r="R46" i="3"/>
  <c r="T46" i="3"/>
  <c r="U46" i="3"/>
  <c r="W46" i="3"/>
  <c r="X46" i="3"/>
  <c r="Z46" i="3"/>
  <c r="AA46" i="3"/>
  <c r="AC46" i="3"/>
  <c r="AD46" i="3"/>
  <c r="AF46" i="3"/>
  <c r="AG46" i="3"/>
  <c r="AI46" i="3"/>
  <c r="AJ46" i="3"/>
  <c r="AL46" i="3"/>
  <c r="AM46" i="3"/>
  <c r="AO46" i="3"/>
  <c r="AP46" i="3"/>
  <c r="AR46" i="3"/>
  <c r="AT46" i="3" s="1"/>
  <c r="K47" i="3"/>
  <c r="L47" i="3"/>
  <c r="N47" i="3"/>
  <c r="O47" i="3"/>
  <c r="Q47" i="3"/>
  <c r="R47" i="3"/>
  <c r="T47" i="3"/>
  <c r="U47" i="3"/>
  <c r="W47" i="3"/>
  <c r="X47" i="3"/>
  <c r="Z47" i="3"/>
  <c r="AA47" i="3"/>
  <c r="AC47" i="3"/>
  <c r="AD47" i="3"/>
  <c r="AF47" i="3"/>
  <c r="AG47" i="3"/>
  <c r="AI47" i="3"/>
  <c r="AJ47" i="3"/>
  <c r="AL47" i="3"/>
  <c r="AM47" i="3"/>
  <c r="AO47" i="3"/>
  <c r="AP47" i="3"/>
  <c r="AR47" i="3"/>
  <c r="AT47" i="3" s="1"/>
  <c r="K48" i="3"/>
  <c r="L48" i="3"/>
  <c r="N48" i="3"/>
  <c r="O48" i="3"/>
  <c r="Q48" i="3"/>
  <c r="R48" i="3"/>
  <c r="T48" i="3"/>
  <c r="U48" i="3"/>
  <c r="W48" i="3"/>
  <c r="X48" i="3"/>
  <c r="Z48" i="3"/>
  <c r="AA48" i="3"/>
  <c r="AC48" i="3"/>
  <c r="AD48" i="3"/>
  <c r="AF48" i="3"/>
  <c r="AG48" i="3"/>
  <c r="AI48" i="3"/>
  <c r="AJ48" i="3"/>
  <c r="AL48" i="3"/>
  <c r="AM48" i="3"/>
  <c r="AO48" i="3"/>
  <c r="AP48" i="3"/>
  <c r="AR48" i="3"/>
  <c r="AT48" i="3" s="1"/>
  <c r="E46" i="3"/>
  <c r="E47" i="3"/>
  <c r="E48" i="3"/>
  <c r="C46" i="3"/>
  <c r="C47" i="3"/>
  <c r="C48" i="3"/>
  <c r="B46" i="3"/>
  <c r="B47" i="3"/>
  <c r="B48" i="3"/>
  <c r="M46" i="3" l="1"/>
  <c r="P47" i="3"/>
  <c r="AK48" i="3"/>
  <c r="Y48" i="3"/>
  <c r="V48" i="3"/>
  <c r="AN46" i="3"/>
  <c r="AQ48" i="3"/>
  <c r="AE48" i="3"/>
  <c r="AQ47" i="3"/>
  <c r="AE47" i="3"/>
  <c r="V47" i="3"/>
  <c r="AN48" i="3"/>
  <c r="AB48" i="3"/>
  <c r="Y47" i="3"/>
  <c r="AB47" i="3"/>
  <c r="AH48" i="3"/>
  <c r="AQ46" i="3"/>
  <c r="AH46" i="3"/>
  <c r="P48" i="3"/>
  <c r="AN47" i="3"/>
  <c r="AH47" i="3"/>
  <c r="AB46" i="3"/>
  <c r="V46" i="3"/>
  <c r="P46" i="3"/>
  <c r="S48" i="3"/>
  <c r="AK47" i="3"/>
  <c r="AE46" i="3"/>
  <c r="S46" i="3"/>
  <c r="M47" i="3"/>
  <c r="S47" i="3"/>
  <c r="AK46" i="3"/>
  <c r="Y46" i="3"/>
  <c r="M48" i="3"/>
  <c r="B67" i="2"/>
  <c r="B68" i="2"/>
  <c r="B44" i="2"/>
  <c r="B42" i="2"/>
  <c r="B43" i="2"/>
  <c r="B17" i="2"/>
  <c r="B18" i="2"/>
  <c r="B19" i="2"/>
  <c r="X19" i="3" l="1"/>
  <c r="Z19" i="3"/>
  <c r="AA19" i="3"/>
  <c r="AC19" i="3"/>
  <c r="AD19" i="3"/>
  <c r="AF19" i="3"/>
  <c r="AG19" i="3"/>
  <c r="AI19" i="3"/>
  <c r="AJ19" i="3"/>
  <c r="AL19" i="3"/>
  <c r="AM19" i="3"/>
  <c r="AO19" i="3"/>
  <c r="AP19" i="3"/>
  <c r="AR19" i="3"/>
  <c r="AS19" i="3"/>
  <c r="X20" i="3"/>
  <c r="Z20" i="3"/>
  <c r="AA20" i="3"/>
  <c r="AC20" i="3"/>
  <c r="AD20" i="3"/>
  <c r="AF20" i="3"/>
  <c r="AG20" i="3"/>
  <c r="AI20" i="3"/>
  <c r="AJ20" i="3"/>
  <c r="AL20" i="3"/>
  <c r="AM20" i="3"/>
  <c r="AO20" i="3"/>
  <c r="AP20" i="3"/>
  <c r="AR20" i="3"/>
  <c r="AS20" i="3"/>
  <c r="X21" i="3"/>
  <c r="Z21" i="3"/>
  <c r="AA21" i="3"/>
  <c r="AC21" i="3"/>
  <c r="AD21" i="3"/>
  <c r="AF21" i="3"/>
  <c r="AG21" i="3"/>
  <c r="AI21" i="3"/>
  <c r="AJ21" i="3"/>
  <c r="AL21" i="3"/>
  <c r="AM21" i="3"/>
  <c r="AO21" i="3"/>
  <c r="AP21" i="3"/>
  <c r="AR21" i="3"/>
  <c r="AS21" i="3"/>
  <c r="X22" i="3"/>
  <c r="Z22" i="3"/>
  <c r="AA22" i="3"/>
  <c r="AC22" i="3"/>
  <c r="AD22" i="3"/>
  <c r="AF22" i="3"/>
  <c r="AG22" i="3"/>
  <c r="AI22" i="3"/>
  <c r="AJ22" i="3"/>
  <c r="AL22" i="3"/>
  <c r="AM22" i="3"/>
  <c r="AO22" i="3"/>
  <c r="AP22" i="3"/>
  <c r="AR22" i="3"/>
  <c r="AS22" i="3"/>
  <c r="W19" i="3"/>
  <c r="W20" i="3"/>
  <c r="W21" i="3"/>
  <c r="Y21" i="3" s="1"/>
  <c r="W22" i="3"/>
  <c r="U19" i="3"/>
  <c r="U20" i="3"/>
  <c r="U21" i="3"/>
  <c r="U22" i="3"/>
  <c r="T19" i="3"/>
  <c r="T20" i="3"/>
  <c r="T21" i="3"/>
  <c r="T22" i="3"/>
  <c r="R22" i="3"/>
  <c r="R19" i="3"/>
  <c r="R20" i="3"/>
  <c r="R21" i="3"/>
  <c r="Q19" i="3"/>
  <c r="Q20" i="3"/>
  <c r="Q21" i="3"/>
  <c r="Q22" i="3"/>
  <c r="O19" i="3"/>
  <c r="O20" i="3"/>
  <c r="O21" i="3"/>
  <c r="O22" i="3"/>
  <c r="N19" i="3"/>
  <c r="N20" i="3"/>
  <c r="N21" i="3"/>
  <c r="N22" i="3"/>
  <c r="L19" i="3"/>
  <c r="L20" i="3"/>
  <c r="L21" i="3"/>
  <c r="L22" i="3"/>
  <c r="K19" i="3"/>
  <c r="K20" i="3"/>
  <c r="K21" i="3"/>
  <c r="K22" i="3"/>
  <c r="M22" i="3" s="1"/>
  <c r="C20" i="3"/>
  <c r="C21" i="3"/>
  <c r="C22" i="3"/>
  <c r="E20" i="3"/>
  <c r="E21" i="3"/>
  <c r="E22" i="3"/>
  <c r="E18" i="2"/>
  <c r="G20" i="3" s="1"/>
  <c r="E19" i="2"/>
  <c r="G21" i="3" s="1"/>
  <c r="E20" i="2"/>
  <c r="G22" i="3" s="1"/>
  <c r="C18" i="2"/>
  <c r="C19" i="2"/>
  <c r="C20" i="2"/>
  <c r="B19" i="3"/>
  <c r="B21" i="3"/>
  <c r="B22" i="3"/>
  <c r="E19" i="3"/>
  <c r="B20" i="3"/>
  <c r="C19" i="3"/>
  <c r="E17" i="2"/>
  <c r="G19" i="3" s="1"/>
  <c r="C17" i="2"/>
  <c r="C42" i="2"/>
  <c r="C43" i="2"/>
  <c r="C44" i="2"/>
  <c r="E42" i="2"/>
  <c r="G46" i="3" s="1"/>
  <c r="I46" i="3" s="1"/>
  <c r="E43" i="2"/>
  <c r="G47" i="3" s="1"/>
  <c r="I47" i="3" s="1"/>
  <c r="E44" i="2"/>
  <c r="G48" i="3" s="1"/>
  <c r="I48" i="3" s="1"/>
  <c r="B20" i="2"/>
  <c r="AN22" i="3" l="1"/>
  <c r="AH22" i="3"/>
  <c r="AQ19" i="3"/>
  <c r="P22" i="3"/>
  <c r="Y22" i="3"/>
  <c r="AE22" i="3"/>
  <c r="AH21" i="3"/>
  <c r="AB20" i="3"/>
  <c r="AN19" i="3"/>
  <c r="AB19" i="3"/>
  <c r="AT21" i="3"/>
  <c r="AT22" i="3"/>
  <c r="AE19" i="3"/>
  <c r="Y20" i="3"/>
  <c r="AQ21" i="3"/>
  <c r="AK21" i="3"/>
  <c r="AK19" i="3"/>
  <c r="AT20" i="3"/>
  <c r="AN20" i="3"/>
  <c r="AH20" i="3"/>
  <c r="Y19" i="3"/>
  <c r="AB21" i="3"/>
  <c r="AH19" i="3"/>
  <c r="AK20" i="3"/>
  <c r="AE20" i="3"/>
  <c r="I20" i="3"/>
  <c r="I19" i="3"/>
  <c r="AQ22" i="3"/>
  <c r="AB22" i="3"/>
  <c r="AE21" i="3"/>
  <c r="AK22" i="3"/>
  <c r="AN21" i="3"/>
  <c r="AQ20" i="3"/>
  <c r="I21" i="3"/>
  <c r="AT19" i="3"/>
  <c r="V22" i="3"/>
  <c r="S19" i="3"/>
  <c r="M21" i="3"/>
  <c r="I22" i="3"/>
  <c r="P20" i="3"/>
  <c r="P19" i="3"/>
  <c r="V21" i="3"/>
  <c r="V20" i="3"/>
  <c r="M20" i="3"/>
  <c r="M19" i="3"/>
  <c r="S21" i="3"/>
  <c r="P21" i="3"/>
  <c r="V19" i="3"/>
  <c r="S20" i="3"/>
  <c r="S22" i="3"/>
  <c r="G46" i="1"/>
  <c r="G18" i="1"/>
  <c r="G19" i="1"/>
  <c r="G20" i="1"/>
  <c r="G21" i="1"/>
  <c r="J69" i="2" l="1"/>
  <c r="E8" i="2"/>
  <c r="E9" i="2"/>
  <c r="E10" i="2"/>
  <c r="E11" i="2"/>
  <c r="E12" i="2"/>
  <c r="E13" i="2"/>
  <c r="E14" i="2"/>
  <c r="E15" i="2"/>
  <c r="E16" i="2"/>
  <c r="E25" i="2"/>
  <c r="E26" i="2"/>
  <c r="E27" i="2"/>
  <c r="E28" i="2"/>
  <c r="E29" i="2"/>
  <c r="E30" i="2"/>
  <c r="E31" i="2"/>
  <c r="E32" i="2"/>
  <c r="E33" i="2"/>
  <c r="E34" i="2"/>
  <c r="E35" i="2"/>
  <c r="E36" i="2"/>
  <c r="E37" i="2"/>
  <c r="E38" i="2"/>
  <c r="E39" i="2"/>
  <c r="E40" i="2"/>
  <c r="E41" i="2"/>
  <c r="I62" i="1" l="1"/>
  <c r="B6" i="2" l="1"/>
  <c r="C124" i="2" l="1"/>
  <c r="G9" i="1" l="1"/>
  <c r="G48" i="1" l="1"/>
  <c r="G47" i="1"/>
  <c r="G44" i="1"/>
  <c r="G43" i="1"/>
  <c r="G42" i="1"/>
  <c r="G41" i="1"/>
  <c r="G40" i="1"/>
  <c r="G39" i="1"/>
  <c r="G38" i="1"/>
  <c r="G37" i="1"/>
  <c r="G36" i="1"/>
  <c r="G35" i="1"/>
  <c r="G34" i="1"/>
  <c r="G33" i="1"/>
  <c r="G32" i="1"/>
  <c r="G31" i="1"/>
  <c r="G30" i="1"/>
  <c r="G29" i="1"/>
  <c r="G28" i="1"/>
  <c r="G81" i="1"/>
  <c r="G82" i="1" s="1"/>
  <c r="C73" i="1"/>
  <c r="E73" i="1"/>
  <c r="G72" i="1"/>
  <c r="G71" i="1"/>
  <c r="G70" i="1"/>
  <c r="G69" i="1"/>
  <c r="G68" i="1"/>
  <c r="G67" i="1"/>
  <c r="G66" i="1"/>
  <c r="E62" i="1"/>
  <c r="G61" i="1"/>
  <c r="G60" i="1"/>
  <c r="G59" i="1"/>
  <c r="G58" i="1"/>
  <c r="G57" i="1"/>
  <c r="G56" i="1"/>
  <c r="C51" i="1"/>
  <c r="E25" i="1"/>
  <c r="G17" i="1"/>
  <c r="G16" i="1"/>
  <c r="G15" i="1"/>
  <c r="G14" i="1"/>
  <c r="G13" i="1"/>
  <c r="G12" i="1"/>
  <c r="G11" i="1"/>
  <c r="G10" i="1"/>
  <c r="C25" i="1"/>
  <c r="C53" i="1" l="1"/>
  <c r="E53" i="1"/>
  <c r="E84" i="1"/>
  <c r="I73" i="1"/>
  <c r="J73" i="1"/>
  <c r="J62" i="1"/>
  <c r="I51" i="1"/>
  <c r="E79" i="6" s="1"/>
  <c r="J51" i="1"/>
  <c r="G79" i="6" s="1"/>
  <c r="I25" i="1"/>
  <c r="J25" i="1"/>
  <c r="F79" i="6" s="1"/>
  <c r="L73" i="1"/>
  <c r="K62" i="1"/>
  <c r="L62" i="1"/>
  <c r="J80" i="6" s="1"/>
  <c r="L51" i="1"/>
  <c r="K79" i="6" s="1"/>
  <c r="K51" i="1"/>
  <c r="I79" i="6" s="1"/>
  <c r="K25" i="1"/>
  <c r="H79" i="6" s="1"/>
  <c r="L25" i="1"/>
  <c r="J79" i="6" s="1"/>
  <c r="R58" i="2"/>
  <c r="E54" i="2"/>
  <c r="D80" i="6"/>
  <c r="S81" i="6" l="1"/>
  <c r="R81" i="6"/>
  <c r="M81" i="6"/>
  <c r="L81" i="6"/>
  <c r="J81" i="6"/>
  <c r="K81" i="6"/>
  <c r="I81" i="6"/>
  <c r="H81" i="6"/>
  <c r="F81" i="6"/>
  <c r="G81" i="6"/>
  <c r="D79" i="6"/>
  <c r="I84" i="1"/>
  <c r="J84" i="1"/>
  <c r="E84" i="6" s="1"/>
  <c r="K53" i="1"/>
  <c r="L53" i="1"/>
  <c r="L84" i="1"/>
  <c r="G84" i="6" s="1"/>
  <c r="J53" i="1"/>
  <c r="I53" i="1"/>
  <c r="F80" i="6"/>
  <c r="H80" i="6"/>
  <c r="G80" i="6"/>
  <c r="K80" i="6"/>
  <c r="E80" i="6"/>
  <c r="I86" i="1" l="1"/>
  <c r="J86" i="1" s="1"/>
  <c r="D84" i="6"/>
  <c r="D85" i="6" s="1"/>
  <c r="E85" i="6" s="1"/>
  <c r="E77" i="2" l="1"/>
  <c r="G81" i="3" s="1"/>
  <c r="E75" i="2"/>
  <c r="G79" i="3" s="1"/>
  <c r="D1" i="2"/>
  <c r="D2" i="2"/>
  <c r="E2" i="2"/>
  <c r="I2" i="2"/>
  <c r="D3" i="2"/>
  <c r="I3" i="2"/>
  <c r="D4" i="2"/>
  <c r="E5" i="2"/>
  <c r="G7" i="3" s="1"/>
  <c r="C6" i="2"/>
  <c r="B7" i="2"/>
  <c r="B8" i="2"/>
  <c r="C8" i="2"/>
  <c r="G10" i="3"/>
  <c r="B9" i="2"/>
  <c r="C9" i="2"/>
  <c r="B10" i="2"/>
  <c r="C10" i="2"/>
  <c r="B11" i="2"/>
  <c r="C11" i="2"/>
  <c r="B12" i="2"/>
  <c r="C12" i="2"/>
  <c r="B13" i="2"/>
  <c r="C13" i="2"/>
  <c r="B14" i="2"/>
  <c r="C14" i="2"/>
  <c r="G16" i="3"/>
  <c r="B15" i="2"/>
  <c r="C15" i="2"/>
  <c r="B16" i="2"/>
  <c r="C16" i="2"/>
  <c r="G22" i="2"/>
  <c r="D79" i="8" s="1"/>
  <c r="H22" i="2"/>
  <c r="F79" i="8" s="1"/>
  <c r="I22" i="2"/>
  <c r="H79" i="8" s="1"/>
  <c r="J22" i="2"/>
  <c r="J79" i="8" s="1"/>
  <c r="K22" i="2"/>
  <c r="L79" i="8" s="1"/>
  <c r="L22" i="2"/>
  <c r="N79" i="8" s="1"/>
  <c r="M22" i="2"/>
  <c r="P79" i="8" s="1"/>
  <c r="N22" i="2"/>
  <c r="R79" i="8" s="1"/>
  <c r="O22" i="2"/>
  <c r="T79" i="8" s="1"/>
  <c r="P22" i="2"/>
  <c r="V79" i="8" s="1"/>
  <c r="Q22" i="2"/>
  <c r="X79" i="8" s="1"/>
  <c r="R22" i="2"/>
  <c r="Z79" i="8" s="1"/>
  <c r="B24" i="2"/>
  <c r="B25" i="2"/>
  <c r="C25" i="2"/>
  <c r="B26" i="2"/>
  <c r="C26" i="2"/>
  <c r="G30" i="3"/>
  <c r="B27" i="2"/>
  <c r="C27" i="2"/>
  <c r="G31" i="3"/>
  <c r="B28" i="2"/>
  <c r="C28" i="2"/>
  <c r="G32" i="3"/>
  <c r="B29" i="2"/>
  <c r="C29" i="2"/>
  <c r="B30" i="2"/>
  <c r="C30" i="2"/>
  <c r="G34" i="3"/>
  <c r="B31" i="2"/>
  <c r="C31" i="2"/>
  <c r="G35" i="3"/>
  <c r="B32" i="2"/>
  <c r="C32" i="2"/>
  <c r="B33" i="2"/>
  <c r="C33" i="2"/>
  <c r="G37" i="3"/>
  <c r="B34" i="2"/>
  <c r="C34" i="2"/>
  <c r="G38" i="3"/>
  <c r="B35" i="2"/>
  <c r="C35" i="2"/>
  <c r="G39" i="3"/>
  <c r="B36" i="2"/>
  <c r="C36" i="2"/>
  <c r="B37" i="2"/>
  <c r="C37" i="2"/>
  <c r="G41" i="3"/>
  <c r="B38" i="2"/>
  <c r="C38" i="2"/>
  <c r="G42" i="3"/>
  <c r="B39" i="2"/>
  <c r="C39" i="2"/>
  <c r="G43" i="3"/>
  <c r="B40" i="2"/>
  <c r="C40" i="2"/>
  <c r="G44" i="3"/>
  <c r="B41" i="2"/>
  <c r="C41" i="2"/>
  <c r="G45" i="3"/>
  <c r="E79" i="8"/>
  <c r="H47" i="2"/>
  <c r="G79" i="8" s="1"/>
  <c r="I47" i="2"/>
  <c r="I79" i="8" s="1"/>
  <c r="J47" i="2"/>
  <c r="K79" i="8" s="1"/>
  <c r="K47" i="2"/>
  <c r="M79" i="8" s="1"/>
  <c r="L47" i="2"/>
  <c r="O79" i="8" s="1"/>
  <c r="M47" i="2"/>
  <c r="Q79" i="8" s="1"/>
  <c r="N47" i="2"/>
  <c r="S79" i="8" s="1"/>
  <c r="O47" i="2"/>
  <c r="U79" i="8" s="1"/>
  <c r="P47" i="2"/>
  <c r="W79" i="8" s="1"/>
  <c r="Q47" i="2"/>
  <c r="Y79" i="8" s="1"/>
  <c r="R47" i="2"/>
  <c r="AA79" i="8" s="1"/>
  <c r="B49" i="2"/>
  <c r="B52" i="2"/>
  <c r="C52" i="2"/>
  <c r="E52" i="2"/>
  <c r="B53" i="2"/>
  <c r="C53" i="2"/>
  <c r="E53" i="2"/>
  <c r="G57" i="3" s="1"/>
  <c r="B54" i="2"/>
  <c r="C54" i="2"/>
  <c r="B55" i="2"/>
  <c r="C55" i="2"/>
  <c r="E55" i="2"/>
  <c r="G59" i="3" s="1"/>
  <c r="B56" i="2"/>
  <c r="C56" i="2"/>
  <c r="E56" i="2"/>
  <c r="G60" i="3" s="1"/>
  <c r="B57" i="2"/>
  <c r="C57" i="2"/>
  <c r="E57" i="2"/>
  <c r="G61" i="3" s="1"/>
  <c r="G58" i="2"/>
  <c r="D80" i="8" s="1"/>
  <c r="H58" i="2"/>
  <c r="F80" i="8" s="1"/>
  <c r="I58" i="2"/>
  <c r="H80" i="8" s="1"/>
  <c r="J58" i="2"/>
  <c r="J80" i="8" s="1"/>
  <c r="K58" i="2"/>
  <c r="L80" i="8" s="1"/>
  <c r="L58" i="2"/>
  <c r="N80" i="8" s="1"/>
  <c r="M58" i="2"/>
  <c r="P80" i="8" s="1"/>
  <c r="N58" i="2"/>
  <c r="R80" i="8" s="1"/>
  <c r="O58" i="2"/>
  <c r="T80" i="8" s="1"/>
  <c r="P58" i="2"/>
  <c r="V80" i="8" s="1"/>
  <c r="Q58" i="2"/>
  <c r="X80" i="8" s="1"/>
  <c r="Z80" i="8"/>
  <c r="B61" i="2"/>
  <c r="C61" i="2"/>
  <c r="E61" i="2"/>
  <c r="G65" i="3" s="1"/>
  <c r="B62" i="2"/>
  <c r="C62" i="2"/>
  <c r="E62" i="2"/>
  <c r="G66" i="3" s="1"/>
  <c r="B63" i="2"/>
  <c r="C63" i="2"/>
  <c r="E63" i="2"/>
  <c r="G67" i="3" s="1"/>
  <c r="B64" i="2"/>
  <c r="C64" i="2"/>
  <c r="E64" i="2"/>
  <c r="G68" i="3" s="1"/>
  <c r="B65" i="2"/>
  <c r="C65" i="2"/>
  <c r="E65" i="2"/>
  <c r="G69" i="3" s="1"/>
  <c r="B66" i="2"/>
  <c r="C66" i="2"/>
  <c r="E66" i="2"/>
  <c r="G70" i="3" s="1"/>
  <c r="C67" i="2"/>
  <c r="E67" i="2"/>
  <c r="G71" i="3" s="1"/>
  <c r="C68" i="2"/>
  <c r="E68" i="2"/>
  <c r="G72" i="3" s="1"/>
  <c r="G69" i="2"/>
  <c r="E80" i="8" s="1"/>
  <c r="H69" i="2"/>
  <c r="G80" i="8" s="1"/>
  <c r="I69" i="2"/>
  <c r="I80" i="8" s="1"/>
  <c r="K80" i="8"/>
  <c r="K69" i="2"/>
  <c r="M80" i="8" s="1"/>
  <c r="L69" i="2"/>
  <c r="O80" i="8" s="1"/>
  <c r="M69" i="2"/>
  <c r="Q80" i="8" s="1"/>
  <c r="N69" i="2"/>
  <c r="S80" i="8" s="1"/>
  <c r="O69" i="2"/>
  <c r="U80" i="8" s="1"/>
  <c r="P69" i="2"/>
  <c r="W80" i="8" s="1"/>
  <c r="Q69" i="2"/>
  <c r="Y80" i="8" s="1"/>
  <c r="R69" i="2"/>
  <c r="B72" i="2"/>
  <c r="C72" i="2"/>
  <c r="E72" i="2"/>
  <c r="G76" i="3" s="1"/>
  <c r="B73" i="2"/>
  <c r="C73" i="2"/>
  <c r="E73" i="2"/>
  <c r="G77" i="3" s="1"/>
  <c r="B74" i="2"/>
  <c r="C74" i="2"/>
  <c r="E74" i="2"/>
  <c r="G78" i="3" s="1"/>
  <c r="B75" i="2"/>
  <c r="C75" i="2"/>
  <c r="B77" i="2"/>
  <c r="C77" i="2"/>
  <c r="U82" i="3"/>
  <c r="B80" i="2"/>
  <c r="B82" i="2"/>
  <c r="B86" i="2"/>
  <c r="AC8" i="1"/>
  <c r="M25" i="1"/>
  <c r="N25" i="1"/>
  <c r="N79" i="6" s="1"/>
  <c r="O25" i="1"/>
  <c r="P79" i="6" s="1"/>
  <c r="P25" i="1"/>
  <c r="R79" i="6" s="1"/>
  <c r="Q25" i="1"/>
  <c r="T79" i="6" s="1"/>
  <c r="R25" i="1"/>
  <c r="V79" i="6" s="1"/>
  <c r="S25" i="1"/>
  <c r="T25" i="1"/>
  <c r="Z79" i="6" s="1"/>
  <c r="C46" i="2"/>
  <c r="C47" i="2"/>
  <c r="M51" i="1"/>
  <c r="N51" i="1"/>
  <c r="O79" i="6" s="1"/>
  <c r="O51" i="1"/>
  <c r="P51" i="1"/>
  <c r="S79" i="6" s="1"/>
  <c r="Q51" i="1"/>
  <c r="U79" i="6" s="1"/>
  <c r="R51" i="1"/>
  <c r="W79" i="6" s="1"/>
  <c r="S51" i="1"/>
  <c r="Y79" i="6" s="1"/>
  <c r="T51" i="1"/>
  <c r="AA79" i="6" s="1"/>
  <c r="M62" i="1"/>
  <c r="W62" i="3" s="1"/>
  <c r="N62" i="1"/>
  <c r="N80" i="6" s="1"/>
  <c r="O62" i="1"/>
  <c r="P80" i="6" s="1"/>
  <c r="P62" i="1"/>
  <c r="R80" i="6" s="1"/>
  <c r="Q62" i="1"/>
  <c r="T80" i="6" s="1"/>
  <c r="R62" i="1"/>
  <c r="V80" i="6" s="1"/>
  <c r="S62" i="1"/>
  <c r="X80" i="6" s="1"/>
  <c r="T62" i="1"/>
  <c r="Z80" i="6" s="1"/>
  <c r="M73" i="1"/>
  <c r="M80" i="6" s="1"/>
  <c r="N73" i="1"/>
  <c r="Z73" i="3" s="1"/>
  <c r="O73" i="1"/>
  <c r="Q80" i="6" s="1"/>
  <c r="P73" i="1"/>
  <c r="S80" i="6" s="1"/>
  <c r="Q73" i="1"/>
  <c r="U80" i="6" s="1"/>
  <c r="R73" i="1"/>
  <c r="W80" i="6" s="1"/>
  <c r="S73" i="1"/>
  <c r="Y80" i="6" s="1"/>
  <c r="T73" i="1"/>
  <c r="AA80" i="6" s="1"/>
  <c r="C88" i="3"/>
  <c r="C7" i="3"/>
  <c r="B8" i="3"/>
  <c r="C8" i="3"/>
  <c r="G8" i="3"/>
  <c r="K8" i="3"/>
  <c r="L8" i="3"/>
  <c r="N8" i="3"/>
  <c r="O8" i="3"/>
  <c r="Q8" i="3"/>
  <c r="R8" i="3"/>
  <c r="T8" i="3"/>
  <c r="U8" i="3"/>
  <c r="W8" i="3"/>
  <c r="X8" i="3"/>
  <c r="Z8" i="3"/>
  <c r="AA8" i="3"/>
  <c r="AC8" i="3"/>
  <c r="AD8" i="3"/>
  <c r="AF8" i="3"/>
  <c r="AG8" i="3"/>
  <c r="AI8" i="3"/>
  <c r="AJ8" i="3"/>
  <c r="AL8" i="3"/>
  <c r="AM8" i="3"/>
  <c r="AO8" i="3"/>
  <c r="AP8" i="3"/>
  <c r="AR8" i="3"/>
  <c r="AS8" i="3"/>
  <c r="B9" i="3"/>
  <c r="B10" i="3"/>
  <c r="C10" i="3"/>
  <c r="K10" i="3"/>
  <c r="L10" i="3"/>
  <c r="N10" i="3"/>
  <c r="O10" i="3"/>
  <c r="Q10" i="3"/>
  <c r="R10" i="3"/>
  <c r="T10" i="3"/>
  <c r="U10" i="3"/>
  <c r="W10" i="3"/>
  <c r="X10" i="3"/>
  <c r="Z10" i="3"/>
  <c r="AA10" i="3"/>
  <c r="AC10" i="3"/>
  <c r="AD10" i="3"/>
  <c r="AF10" i="3"/>
  <c r="AG10" i="3"/>
  <c r="AI10" i="3"/>
  <c r="AJ10" i="3"/>
  <c r="AL10" i="3"/>
  <c r="AM10" i="3"/>
  <c r="AO10" i="3"/>
  <c r="AP10" i="3"/>
  <c r="AR10" i="3"/>
  <c r="AS10" i="3"/>
  <c r="B11" i="3"/>
  <c r="C11" i="3"/>
  <c r="E11" i="3"/>
  <c r="G11" i="3"/>
  <c r="K11" i="3"/>
  <c r="L11" i="3"/>
  <c r="N11" i="3"/>
  <c r="O11" i="3"/>
  <c r="Q11" i="3"/>
  <c r="R11" i="3"/>
  <c r="T11" i="3"/>
  <c r="U11" i="3"/>
  <c r="W11" i="3"/>
  <c r="X11" i="3"/>
  <c r="Z11" i="3"/>
  <c r="AA11" i="3"/>
  <c r="AC11" i="3"/>
  <c r="AD11" i="3"/>
  <c r="AF11" i="3"/>
  <c r="AG11" i="3"/>
  <c r="AI11" i="3"/>
  <c r="AJ11" i="3"/>
  <c r="AL11" i="3"/>
  <c r="AM11" i="3"/>
  <c r="AO11" i="3"/>
  <c r="AP11" i="3"/>
  <c r="AR11" i="3"/>
  <c r="AS11" i="3"/>
  <c r="B12" i="3"/>
  <c r="C12" i="3"/>
  <c r="E12" i="3"/>
  <c r="G12" i="3"/>
  <c r="K12" i="3"/>
  <c r="L12" i="3"/>
  <c r="N12" i="3"/>
  <c r="O12" i="3"/>
  <c r="Q12" i="3"/>
  <c r="R12" i="3"/>
  <c r="T12" i="3"/>
  <c r="U12" i="3"/>
  <c r="W12" i="3"/>
  <c r="X12" i="3"/>
  <c r="Z12" i="3"/>
  <c r="AA12" i="3"/>
  <c r="AC12" i="3"/>
  <c r="AD12" i="3"/>
  <c r="AF12" i="3"/>
  <c r="AG12" i="3"/>
  <c r="AI12" i="3"/>
  <c r="AJ12" i="3"/>
  <c r="AL12" i="3"/>
  <c r="AM12" i="3"/>
  <c r="AO12" i="3"/>
  <c r="AP12" i="3"/>
  <c r="AR12" i="3"/>
  <c r="AS12" i="3"/>
  <c r="B13" i="3"/>
  <c r="C13" i="3"/>
  <c r="E13" i="3"/>
  <c r="G13" i="3"/>
  <c r="K13" i="3"/>
  <c r="L13" i="3"/>
  <c r="N13" i="3"/>
  <c r="O13" i="3"/>
  <c r="Q13" i="3"/>
  <c r="R13" i="3"/>
  <c r="T13" i="3"/>
  <c r="U13" i="3"/>
  <c r="W13" i="3"/>
  <c r="X13" i="3"/>
  <c r="Z13" i="3"/>
  <c r="AA13" i="3"/>
  <c r="AC13" i="3"/>
  <c r="AD13" i="3"/>
  <c r="AF13" i="3"/>
  <c r="AG13" i="3"/>
  <c r="AI13" i="3"/>
  <c r="AJ13" i="3"/>
  <c r="AL13" i="3"/>
  <c r="AM13" i="3"/>
  <c r="AO13" i="3"/>
  <c r="AP13" i="3"/>
  <c r="AR13" i="3"/>
  <c r="AS13" i="3"/>
  <c r="B14" i="3"/>
  <c r="C14" i="3"/>
  <c r="E14" i="3"/>
  <c r="G14" i="3"/>
  <c r="K14" i="3"/>
  <c r="L14" i="3"/>
  <c r="N14" i="3"/>
  <c r="O14" i="3"/>
  <c r="Q14" i="3"/>
  <c r="R14" i="3"/>
  <c r="T14" i="3"/>
  <c r="U14" i="3"/>
  <c r="W14" i="3"/>
  <c r="X14" i="3"/>
  <c r="Z14" i="3"/>
  <c r="AA14" i="3"/>
  <c r="AC14" i="3"/>
  <c r="AD14" i="3"/>
  <c r="AF14" i="3"/>
  <c r="AG14" i="3"/>
  <c r="AI14" i="3"/>
  <c r="AJ14" i="3"/>
  <c r="AL14" i="3"/>
  <c r="AM14" i="3"/>
  <c r="AO14" i="3"/>
  <c r="AP14" i="3"/>
  <c r="AR14" i="3"/>
  <c r="AS14" i="3"/>
  <c r="B15" i="3"/>
  <c r="C15" i="3"/>
  <c r="E15" i="3"/>
  <c r="G15" i="3"/>
  <c r="K15" i="3"/>
  <c r="L15" i="3"/>
  <c r="N15" i="3"/>
  <c r="O15" i="3"/>
  <c r="Q15" i="3"/>
  <c r="R15" i="3"/>
  <c r="T15" i="3"/>
  <c r="U15" i="3"/>
  <c r="W15" i="3"/>
  <c r="X15" i="3"/>
  <c r="Z15" i="3"/>
  <c r="AA15" i="3"/>
  <c r="AC15" i="3"/>
  <c r="AD15" i="3"/>
  <c r="AF15" i="3"/>
  <c r="AG15" i="3"/>
  <c r="AI15" i="3"/>
  <c r="AJ15" i="3"/>
  <c r="AL15" i="3"/>
  <c r="AM15" i="3"/>
  <c r="AO15" i="3"/>
  <c r="AP15" i="3"/>
  <c r="AR15" i="3"/>
  <c r="AS15" i="3"/>
  <c r="B16" i="3"/>
  <c r="C16" i="3"/>
  <c r="E16" i="3"/>
  <c r="K16" i="3"/>
  <c r="L16" i="3"/>
  <c r="N16" i="3"/>
  <c r="O16" i="3"/>
  <c r="Q16" i="3"/>
  <c r="R16" i="3"/>
  <c r="T16" i="3"/>
  <c r="U16" i="3"/>
  <c r="W16" i="3"/>
  <c r="X16" i="3"/>
  <c r="Z16" i="3"/>
  <c r="AA16" i="3"/>
  <c r="AC16" i="3"/>
  <c r="AD16" i="3"/>
  <c r="AF16" i="3"/>
  <c r="AG16" i="3"/>
  <c r="AI16" i="3"/>
  <c r="AJ16" i="3"/>
  <c r="AL16" i="3"/>
  <c r="AM16" i="3"/>
  <c r="AO16" i="3"/>
  <c r="AP16" i="3"/>
  <c r="AR16" i="3"/>
  <c r="AS16" i="3"/>
  <c r="B17" i="3"/>
  <c r="C17" i="3"/>
  <c r="E17" i="3"/>
  <c r="G17" i="3"/>
  <c r="K17" i="3"/>
  <c r="L17" i="3"/>
  <c r="N17" i="3"/>
  <c r="O17" i="3"/>
  <c r="Q17" i="3"/>
  <c r="R17" i="3"/>
  <c r="T17" i="3"/>
  <c r="U17" i="3"/>
  <c r="W17" i="3"/>
  <c r="X17" i="3"/>
  <c r="Z17" i="3"/>
  <c r="AA17" i="3"/>
  <c r="AC17" i="3"/>
  <c r="AD17" i="3"/>
  <c r="AF17" i="3"/>
  <c r="AG17" i="3"/>
  <c r="AI17" i="3"/>
  <c r="AJ17" i="3"/>
  <c r="AL17" i="3"/>
  <c r="AM17" i="3"/>
  <c r="AO17" i="3"/>
  <c r="AP17" i="3"/>
  <c r="AR17" i="3"/>
  <c r="AS17" i="3"/>
  <c r="B18" i="3"/>
  <c r="C18" i="3"/>
  <c r="E18" i="3"/>
  <c r="G18" i="3"/>
  <c r="K18" i="3"/>
  <c r="L18" i="3"/>
  <c r="N18" i="3"/>
  <c r="O18" i="3"/>
  <c r="Q18" i="3"/>
  <c r="R18" i="3"/>
  <c r="T18" i="3"/>
  <c r="U18" i="3"/>
  <c r="W18" i="3"/>
  <c r="X18" i="3"/>
  <c r="Z18" i="3"/>
  <c r="AA18" i="3"/>
  <c r="AC18" i="3"/>
  <c r="AD18" i="3"/>
  <c r="AF18" i="3"/>
  <c r="AG18" i="3"/>
  <c r="AI18" i="3"/>
  <c r="AJ18" i="3"/>
  <c r="AL18" i="3"/>
  <c r="AM18" i="3"/>
  <c r="AO18" i="3"/>
  <c r="AP18" i="3"/>
  <c r="AR18" i="3"/>
  <c r="AS18" i="3"/>
  <c r="B23" i="3"/>
  <c r="C23" i="3"/>
  <c r="P23" i="3"/>
  <c r="S23" i="3"/>
  <c r="V23" i="3"/>
  <c r="Y23" i="3"/>
  <c r="AB23" i="3"/>
  <c r="AE23" i="3"/>
  <c r="AH23" i="3"/>
  <c r="AK23" i="3"/>
  <c r="AN23" i="3"/>
  <c r="AQ23" i="3"/>
  <c r="B24" i="3"/>
  <c r="C24" i="3"/>
  <c r="P24" i="3"/>
  <c r="S24" i="3"/>
  <c r="V24" i="3"/>
  <c r="Y24" i="3"/>
  <c r="AB24" i="3"/>
  <c r="AE24" i="3"/>
  <c r="AH24" i="3"/>
  <c r="AK24" i="3"/>
  <c r="AN24" i="3"/>
  <c r="AQ24" i="3"/>
  <c r="B25" i="3"/>
  <c r="C25" i="3"/>
  <c r="P25" i="3"/>
  <c r="S25" i="3"/>
  <c r="V25" i="3"/>
  <c r="Y25" i="3"/>
  <c r="AB25" i="3"/>
  <c r="AE25" i="3"/>
  <c r="AH25" i="3"/>
  <c r="AK25" i="3"/>
  <c r="AN25" i="3"/>
  <c r="AQ25" i="3"/>
  <c r="B26" i="3"/>
  <c r="C26" i="3"/>
  <c r="E26" i="3"/>
  <c r="K26" i="3"/>
  <c r="N26" i="3"/>
  <c r="Q26" i="3"/>
  <c r="T26" i="3"/>
  <c r="P27" i="3"/>
  <c r="S27" i="3"/>
  <c r="V27" i="3"/>
  <c r="Y27" i="3"/>
  <c r="AB27" i="3"/>
  <c r="AE27" i="3"/>
  <c r="AH27" i="3"/>
  <c r="AK27" i="3"/>
  <c r="AN27" i="3"/>
  <c r="AS27" i="3"/>
  <c r="B28" i="3"/>
  <c r="P28" i="3"/>
  <c r="S28" i="3"/>
  <c r="V28" i="3"/>
  <c r="Y28" i="3"/>
  <c r="AB28" i="3"/>
  <c r="AE28" i="3"/>
  <c r="AH28" i="3"/>
  <c r="AK28" i="3"/>
  <c r="AN28" i="3"/>
  <c r="AQ28" i="3"/>
  <c r="AS28" i="3"/>
  <c r="B29" i="3"/>
  <c r="C29" i="3"/>
  <c r="E29" i="3"/>
  <c r="G29" i="3"/>
  <c r="K29" i="3"/>
  <c r="L29" i="3"/>
  <c r="N29" i="3"/>
  <c r="O29" i="3"/>
  <c r="Q29" i="3"/>
  <c r="R29" i="3"/>
  <c r="T29" i="3"/>
  <c r="U29" i="3"/>
  <c r="W29" i="3"/>
  <c r="X29" i="3"/>
  <c r="Z29" i="3"/>
  <c r="AA29" i="3"/>
  <c r="AC29" i="3"/>
  <c r="AD29" i="3"/>
  <c r="AF29" i="3"/>
  <c r="AG29" i="3"/>
  <c r="AI29" i="3"/>
  <c r="AJ29" i="3"/>
  <c r="AL29" i="3"/>
  <c r="AM29" i="3"/>
  <c r="AO29" i="3"/>
  <c r="AP29" i="3"/>
  <c r="AR29" i="3"/>
  <c r="AT29" i="3" s="1"/>
  <c r="B30" i="3"/>
  <c r="C30" i="3"/>
  <c r="E30" i="3"/>
  <c r="K30" i="3"/>
  <c r="L30" i="3"/>
  <c r="N30" i="3"/>
  <c r="O30" i="3"/>
  <c r="Q30" i="3"/>
  <c r="R30" i="3"/>
  <c r="T30" i="3"/>
  <c r="U30" i="3"/>
  <c r="W30" i="3"/>
  <c r="X30" i="3"/>
  <c r="Z30" i="3"/>
  <c r="AA30" i="3"/>
  <c r="AC30" i="3"/>
  <c r="AD30" i="3"/>
  <c r="AF30" i="3"/>
  <c r="AG30" i="3"/>
  <c r="AI30" i="3"/>
  <c r="AJ30" i="3"/>
  <c r="AL30" i="3"/>
  <c r="AM30" i="3"/>
  <c r="AO30" i="3"/>
  <c r="AP30" i="3"/>
  <c r="AR30" i="3"/>
  <c r="AT30" i="3" s="1"/>
  <c r="B31" i="3"/>
  <c r="C31" i="3"/>
  <c r="E31" i="3"/>
  <c r="K31" i="3"/>
  <c r="L31" i="3"/>
  <c r="N31" i="3"/>
  <c r="O31" i="3"/>
  <c r="Q31" i="3"/>
  <c r="R31" i="3"/>
  <c r="T31" i="3"/>
  <c r="U31" i="3"/>
  <c r="W31" i="3"/>
  <c r="X31" i="3"/>
  <c r="Z31" i="3"/>
  <c r="AA31" i="3"/>
  <c r="AC31" i="3"/>
  <c r="AD31" i="3"/>
  <c r="AF31" i="3"/>
  <c r="AG31" i="3"/>
  <c r="AI31" i="3"/>
  <c r="AJ31" i="3"/>
  <c r="AL31" i="3"/>
  <c r="AM31" i="3"/>
  <c r="AO31" i="3"/>
  <c r="AP31" i="3"/>
  <c r="AR31" i="3"/>
  <c r="AT31" i="3" s="1"/>
  <c r="B32" i="3"/>
  <c r="C32" i="3"/>
  <c r="E32" i="3"/>
  <c r="K32" i="3"/>
  <c r="L32" i="3"/>
  <c r="N32" i="3"/>
  <c r="O32" i="3"/>
  <c r="Q32" i="3"/>
  <c r="R32" i="3"/>
  <c r="T32" i="3"/>
  <c r="U32" i="3"/>
  <c r="W32" i="3"/>
  <c r="X32" i="3"/>
  <c r="Z32" i="3"/>
  <c r="AA32" i="3"/>
  <c r="AC32" i="3"/>
  <c r="AD32" i="3"/>
  <c r="AF32" i="3"/>
  <c r="AG32" i="3"/>
  <c r="AI32" i="3"/>
  <c r="AJ32" i="3"/>
  <c r="AL32" i="3"/>
  <c r="AM32" i="3"/>
  <c r="AO32" i="3"/>
  <c r="AP32" i="3"/>
  <c r="AR32" i="3"/>
  <c r="AT32" i="3" s="1"/>
  <c r="B33" i="3"/>
  <c r="C33" i="3"/>
  <c r="E33" i="3"/>
  <c r="G33" i="3"/>
  <c r="K33" i="3"/>
  <c r="L33" i="3"/>
  <c r="N33" i="3"/>
  <c r="O33" i="3"/>
  <c r="Q33" i="3"/>
  <c r="R33" i="3"/>
  <c r="T33" i="3"/>
  <c r="U33" i="3"/>
  <c r="W33" i="3"/>
  <c r="X33" i="3"/>
  <c r="Z33" i="3"/>
  <c r="AA33" i="3"/>
  <c r="AC33" i="3"/>
  <c r="AD33" i="3"/>
  <c r="AF33" i="3"/>
  <c r="AG33" i="3"/>
  <c r="AI33" i="3"/>
  <c r="AJ33" i="3"/>
  <c r="AL33" i="3"/>
  <c r="AM33" i="3"/>
  <c r="AO33" i="3"/>
  <c r="AP33" i="3"/>
  <c r="AR33" i="3"/>
  <c r="AT33" i="3" s="1"/>
  <c r="B34" i="3"/>
  <c r="C34" i="3"/>
  <c r="E34" i="3"/>
  <c r="K34" i="3"/>
  <c r="L34" i="3"/>
  <c r="N34" i="3"/>
  <c r="O34" i="3"/>
  <c r="Q34" i="3"/>
  <c r="R34" i="3"/>
  <c r="T34" i="3"/>
  <c r="U34" i="3"/>
  <c r="W34" i="3"/>
  <c r="X34" i="3"/>
  <c r="Z34" i="3"/>
  <c r="AA34" i="3"/>
  <c r="AC34" i="3"/>
  <c r="AD34" i="3"/>
  <c r="AF34" i="3"/>
  <c r="AG34" i="3"/>
  <c r="AI34" i="3"/>
  <c r="AJ34" i="3"/>
  <c r="AL34" i="3"/>
  <c r="AM34" i="3"/>
  <c r="AO34" i="3"/>
  <c r="AP34" i="3"/>
  <c r="AR34" i="3"/>
  <c r="AT34" i="3" s="1"/>
  <c r="B35" i="3"/>
  <c r="C35" i="3"/>
  <c r="E35" i="3"/>
  <c r="K35" i="3"/>
  <c r="L35" i="3"/>
  <c r="N35" i="3"/>
  <c r="O35" i="3"/>
  <c r="Q35" i="3"/>
  <c r="R35" i="3"/>
  <c r="T35" i="3"/>
  <c r="U35" i="3"/>
  <c r="W35" i="3"/>
  <c r="X35" i="3"/>
  <c r="Z35" i="3"/>
  <c r="AA35" i="3"/>
  <c r="AC35" i="3"/>
  <c r="AD35" i="3"/>
  <c r="AF35" i="3"/>
  <c r="AG35" i="3"/>
  <c r="AI35" i="3"/>
  <c r="AJ35" i="3"/>
  <c r="AL35" i="3"/>
  <c r="AM35" i="3"/>
  <c r="AO35" i="3"/>
  <c r="AP35" i="3"/>
  <c r="AR35" i="3"/>
  <c r="AT35" i="3" s="1"/>
  <c r="B36" i="3"/>
  <c r="C36" i="3"/>
  <c r="E36" i="3"/>
  <c r="G36" i="3"/>
  <c r="K36" i="3"/>
  <c r="L36" i="3"/>
  <c r="N36" i="3"/>
  <c r="O36" i="3"/>
  <c r="Q36" i="3"/>
  <c r="R36" i="3"/>
  <c r="T36" i="3"/>
  <c r="U36" i="3"/>
  <c r="W36" i="3"/>
  <c r="X36" i="3"/>
  <c r="Z36" i="3"/>
  <c r="AA36" i="3"/>
  <c r="AC36" i="3"/>
  <c r="AD36" i="3"/>
  <c r="AF36" i="3"/>
  <c r="AG36" i="3"/>
  <c r="AI36" i="3"/>
  <c r="AJ36" i="3"/>
  <c r="AL36" i="3"/>
  <c r="AM36" i="3"/>
  <c r="AO36" i="3"/>
  <c r="AP36" i="3"/>
  <c r="AR36" i="3"/>
  <c r="AT36" i="3" s="1"/>
  <c r="B37" i="3"/>
  <c r="C37" i="3"/>
  <c r="E37" i="3"/>
  <c r="K37" i="3"/>
  <c r="L37" i="3"/>
  <c r="N37" i="3"/>
  <c r="O37" i="3"/>
  <c r="Q37" i="3"/>
  <c r="R37" i="3"/>
  <c r="T37" i="3"/>
  <c r="U37" i="3"/>
  <c r="W37" i="3"/>
  <c r="X37" i="3"/>
  <c r="Z37" i="3"/>
  <c r="AA37" i="3"/>
  <c r="AC37" i="3"/>
  <c r="AD37" i="3"/>
  <c r="AF37" i="3"/>
  <c r="AG37" i="3"/>
  <c r="AI37" i="3"/>
  <c r="AJ37" i="3"/>
  <c r="AL37" i="3"/>
  <c r="AM37" i="3"/>
  <c r="AO37" i="3"/>
  <c r="AP37" i="3"/>
  <c r="AR37" i="3"/>
  <c r="AT37" i="3" s="1"/>
  <c r="B38" i="3"/>
  <c r="C38" i="3"/>
  <c r="E38" i="3"/>
  <c r="K38" i="3"/>
  <c r="L38" i="3"/>
  <c r="N38" i="3"/>
  <c r="O38" i="3"/>
  <c r="Q38" i="3"/>
  <c r="R38" i="3"/>
  <c r="T38" i="3"/>
  <c r="U38" i="3"/>
  <c r="W38" i="3"/>
  <c r="X38" i="3"/>
  <c r="Z38" i="3"/>
  <c r="AA38" i="3"/>
  <c r="AC38" i="3"/>
  <c r="AD38" i="3"/>
  <c r="AF38" i="3"/>
  <c r="AG38" i="3"/>
  <c r="AI38" i="3"/>
  <c r="AJ38" i="3"/>
  <c r="AL38" i="3"/>
  <c r="AM38" i="3"/>
  <c r="AO38" i="3"/>
  <c r="AP38" i="3"/>
  <c r="AR38" i="3"/>
  <c r="AT38" i="3" s="1"/>
  <c r="B39" i="3"/>
  <c r="C39" i="3"/>
  <c r="E39" i="3"/>
  <c r="K39" i="3"/>
  <c r="L39" i="3"/>
  <c r="N39" i="3"/>
  <c r="O39" i="3"/>
  <c r="Q39" i="3"/>
  <c r="R39" i="3"/>
  <c r="T39" i="3"/>
  <c r="U39" i="3"/>
  <c r="W39" i="3"/>
  <c r="X39" i="3"/>
  <c r="Z39" i="3"/>
  <c r="AA39" i="3"/>
  <c r="AC39" i="3"/>
  <c r="AD39" i="3"/>
  <c r="AF39" i="3"/>
  <c r="AG39" i="3"/>
  <c r="AI39" i="3"/>
  <c r="AJ39" i="3"/>
  <c r="AL39" i="3"/>
  <c r="AM39" i="3"/>
  <c r="AO39" i="3"/>
  <c r="AP39" i="3"/>
  <c r="AR39" i="3"/>
  <c r="AT39" i="3" s="1"/>
  <c r="B40" i="3"/>
  <c r="C40" i="3"/>
  <c r="E40" i="3"/>
  <c r="G40" i="3"/>
  <c r="K40" i="3"/>
  <c r="L40" i="3"/>
  <c r="N40" i="3"/>
  <c r="O40" i="3"/>
  <c r="Q40" i="3"/>
  <c r="R40" i="3"/>
  <c r="T40" i="3"/>
  <c r="U40" i="3"/>
  <c r="W40" i="3"/>
  <c r="X40" i="3"/>
  <c r="Z40" i="3"/>
  <c r="AA40" i="3"/>
  <c r="AC40" i="3"/>
  <c r="AD40" i="3"/>
  <c r="AF40" i="3"/>
  <c r="AG40" i="3"/>
  <c r="AI40" i="3"/>
  <c r="AJ40" i="3"/>
  <c r="AL40" i="3"/>
  <c r="AM40" i="3"/>
  <c r="AO40" i="3"/>
  <c r="AP40" i="3"/>
  <c r="AR40" i="3"/>
  <c r="AT40" i="3" s="1"/>
  <c r="B41" i="3"/>
  <c r="C41" i="3"/>
  <c r="E41" i="3"/>
  <c r="K41" i="3"/>
  <c r="L41" i="3"/>
  <c r="N41" i="3"/>
  <c r="O41" i="3"/>
  <c r="Q41" i="3"/>
  <c r="R41" i="3"/>
  <c r="T41" i="3"/>
  <c r="U41" i="3"/>
  <c r="W41" i="3"/>
  <c r="X41" i="3"/>
  <c r="Z41" i="3"/>
  <c r="AA41" i="3"/>
  <c r="AC41" i="3"/>
  <c r="AD41" i="3"/>
  <c r="AF41" i="3"/>
  <c r="AG41" i="3"/>
  <c r="AI41" i="3"/>
  <c r="AJ41" i="3"/>
  <c r="AL41" i="3"/>
  <c r="AM41" i="3"/>
  <c r="AO41" i="3"/>
  <c r="AP41" i="3"/>
  <c r="AR41" i="3"/>
  <c r="AT41" i="3" s="1"/>
  <c r="B42" i="3"/>
  <c r="C42" i="3"/>
  <c r="E42" i="3"/>
  <c r="K42" i="3"/>
  <c r="L42" i="3"/>
  <c r="N42" i="3"/>
  <c r="O42" i="3"/>
  <c r="Q42" i="3"/>
  <c r="R42" i="3"/>
  <c r="T42" i="3"/>
  <c r="U42" i="3"/>
  <c r="W42" i="3"/>
  <c r="X42" i="3"/>
  <c r="Z42" i="3"/>
  <c r="AA42" i="3"/>
  <c r="AC42" i="3"/>
  <c r="AD42" i="3"/>
  <c r="AF42" i="3"/>
  <c r="AG42" i="3"/>
  <c r="AI42" i="3"/>
  <c r="AJ42" i="3"/>
  <c r="AL42" i="3"/>
  <c r="AM42" i="3"/>
  <c r="AO42" i="3"/>
  <c r="AP42" i="3"/>
  <c r="AR42" i="3"/>
  <c r="AT42" i="3" s="1"/>
  <c r="B43" i="3"/>
  <c r="C43" i="3"/>
  <c r="E43" i="3"/>
  <c r="K43" i="3"/>
  <c r="L43" i="3"/>
  <c r="N43" i="3"/>
  <c r="O43" i="3"/>
  <c r="Q43" i="3"/>
  <c r="R43" i="3"/>
  <c r="T43" i="3"/>
  <c r="U43" i="3"/>
  <c r="W43" i="3"/>
  <c r="X43" i="3"/>
  <c r="Z43" i="3"/>
  <c r="AA43" i="3"/>
  <c r="AC43" i="3"/>
  <c r="AD43" i="3"/>
  <c r="AF43" i="3"/>
  <c r="AG43" i="3"/>
  <c r="AI43" i="3"/>
  <c r="AJ43" i="3"/>
  <c r="AL43" i="3"/>
  <c r="AM43" i="3"/>
  <c r="AO43" i="3"/>
  <c r="AP43" i="3"/>
  <c r="AR43" i="3"/>
  <c r="AT43" i="3" s="1"/>
  <c r="B44" i="3"/>
  <c r="C44" i="3"/>
  <c r="E44" i="3"/>
  <c r="K44" i="3"/>
  <c r="L44" i="3"/>
  <c r="N44" i="3"/>
  <c r="O44" i="3"/>
  <c r="Q44" i="3"/>
  <c r="R44" i="3"/>
  <c r="T44" i="3"/>
  <c r="U44" i="3"/>
  <c r="W44" i="3"/>
  <c r="X44" i="3"/>
  <c r="Z44" i="3"/>
  <c r="AA44" i="3"/>
  <c r="AC44" i="3"/>
  <c r="AD44" i="3"/>
  <c r="AF44" i="3"/>
  <c r="AG44" i="3"/>
  <c r="AI44" i="3"/>
  <c r="AJ44" i="3"/>
  <c r="AL44" i="3"/>
  <c r="AM44" i="3"/>
  <c r="AO44" i="3"/>
  <c r="AP44" i="3"/>
  <c r="AR44" i="3"/>
  <c r="AT44" i="3" s="1"/>
  <c r="B45" i="3"/>
  <c r="C45" i="3"/>
  <c r="E45" i="3"/>
  <c r="K45" i="3"/>
  <c r="L45" i="3"/>
  <c r="N45" i="3"/>
  <c r="O45" i="3"/>
  <c r="Q45" i="3"/>
  <c r="R45" i="3"/>
  <c r="T45" i="3"/>
  <c r="U45" i="3"/>
  <c r="W45" i="3"/>
  <c r="X45" i="3"/>
  <c r="Z45" i="3"/>
  <c r="AA45" i="3"/>
  <c r="AC45" i="3"/>
  <c r="AD45" i="3"/>
  <c r="AF45" i="3"/>
  <c r="AG45" i="3"/>
  <c r="AI45" i="3"/>
  <c r="AJ45" i="3"/>
  <c r="AL45" i="3"/>
  <c r="AM45" i="3"/>
  <c r="AO45" i="3"/>
  <c r="AP45" i="3"/>
  <c r="AR45" i="3"/>
  <c r="AT45" i="3" s="1"/>
  <c r="B49" i="3"/>
  <c r="P49" i="3"/>
  <c r="S49" i="3"/>
  <c r="V49" i="3"/>
  <c r="Y49" i="3"/>
  <c r="AB49" i="3"/>
  <c r="AE49" i="3"/>
  <c r="AH49" i="3"/>
  <c r="AK49" i="3"/>
  <c r="AN49" i="3"/>
  <c r="AQ49" i="3"/>
  <c r="AT49" i="3"/>
  <c r="B50" i="3"/>
  <c r="P50" i="3"/>
  <c r="S50" i="3"/>
  <c r="V50" i="3"/>
  <c r="Y50" i="3"/>
  <c r="AB50" i="3"/>
  <c r="AE50" i="3"/>
  <c r="AH50" i="3"/>
  <c r="AK50" i="3"/>
  <c r="AN50" i="3"/>
  <c r="AQ50" i="3"/>
  <c r="AT50" i="3"/>
  <c r="B51" i="3"/>
  <c r="E51" i="3"/>
  <c r="K51" i="3"/>
  <c r="N51" i="3"/>
  <c r="Q51" i="3"/>
  <c r="T51" i="3"/>
  <c r="P52" i="3"/>
  <c r="S52" i="3"/>
  <c r="V52" i="3"/>
  <c r="Y52" i="3"/>
  <c r="AB52" i="3"/>
  <c r="AE52" i="3"/>
  <c r="AH52" i="3"/>
  <c r="AK52" i="3"/>
  <c r="AN52" i="3"/>
  <c r="AQ52" i="3"/>
  <c r="AS52" i="3"/>
  <c r="B53" i="3"/>
  <c r="N53" i="3"/>
  <c r="Q53" i="3"/>
  <c r="P54" i="3"/>
  <c r="S54" i="3"/>
  <c r="V54" i="3"/>
  <c r="Y54" i="3"/>
  <c r="AB54" i="3"/>
  <c r="AE54" i="3"/>
  <c r="AH54" i="3"/>
  <c r="AK54" i="3"/>
  <c r="AN54" i="3"/>
  <c r="AQ54" i="3"/>
  <c r="AS54" i="3"/>
  <c r="B55" i="3"/>
  <c r="P55" i="3"/>
  <c r="S55" i="3"/>
  <c r="V55" i="3"/>
  <c r="Y55" i="3"/>
  <c r="AB55" i="3"/>
  <c r="AE55" i="3"/>
  <c r="AH55" i="3"/>
  <c r="AK55" i="3"/>
  <c r="AN55" i="3"/>
  <c r="AQ55" i="3"/>
  <c r="AS55" i="3"/>
  <c r="B56" i="3"/>
  <c r="C56" i="3"/>
  <c r="E56" i="3"/>
  <c r="K56" i="3"/>
  <c r="L56" i="3"/>
  <c r="N56" i="3"/>
  <c r="O56" i="3"/>
  <c r="Q56" i="3"/>
  <c r="R56" i="3"/>
  <c r="T56" i="3"/>
  <c r="U56" i="3"/>
  <c r="W56" i="3"/>
  <c r="X56" i="3"/>
  <c r="Z56" i="3"/>
  <c r="AA56" i="3"/>
  <c r="AC56" i="3"/>
  <c r="AD56" i="3"/>
  <c r="AF56" i="3"/>
  <c r="AG56" i="3"/>
  <c r="AI56" i="3"/>
  <c r="AJ56" i="3"/>
  <c r="AL56" i="3"/>
  <c r="AM56" i="3"/>
  <c r="AO56" i="3"/>
  <c r="AP56" i="3"/>
  <c r="AR56" i="3"/>
  <c r="AS56" i="3"/>
  <c r="B57" i="3"/>
  <c r="C57" i="3"/>
  <c r="E57" i="3"/>
  <c r="K57" i="3"/>
  <c r="L57" i="3"/>
  <c r="N57" i="3"/>
  <c r="O57" i="3"/>
  <c r="Q57" i="3"/>
  <c r="R57" i="3"/>
  <c r="T57" i="3"/>
  <c r="U57" i="3"/>
  <c r="W57" i="3"/>
  <c r="X57" i="3"/>
  <c r="Z57" i="3"/>
  <c r="AA57" i="3"/>
  <c r="AC57" i="3"/>
  <c r="AD57" i="3"/>
  <c r="AF57" i="3"/>
  <c r="AG57" i="3"/>
  <c r="AI57" i="3"/>
  <c r="AJ57" i="3"/>
  <c r="AL57" i="3"/>
  <c r="AM57" i="3"/>
  <c r="AO57" i="3"/>
  <c r="AP57" i="3"/>
  <c r="AR57" i="3"/>
  <c r="AS57" i="3"/>
  <c r="B58" i="3"/>
  <c r="C58" i="3"/>
  <c r="E58" i="3"/>
  <c r="G58" i="3"/>
  <c r="K58" i="3"/>
  <c r="L58" i="3"/>
  <c r="N58" i="3"/>
  <c r="O58" i="3"/>
  <c r="Q58" i="3"/>
  <c r="R58" i="3"/>
  <c r="T58" i="3"/>
  <c r="U58" i="3"/>
  <c r="W58" i="3"/>
  <c r="X58" i="3"/>
  <c r="Z58" i="3"/>
  <c r="AA58" i="3"/>
  <c r="AC58" i="3"/>
  <c r="AD58" i="3"/>
  <c r="AF58" i="3"/>
  <c r="AG58" i="3"/>
  <c r="AI58" i="3"/>
  <c r="AJ58" i="3"/>
  <c r="AL58" i="3"/>
  <c r="AM58" i="3"/>
  <c r="AO58" i="3"/>
  <c r="AP58" i="3"/>
  <c r="AR58" i="3"/>
  <c r="AS58" i="3"/>
  <c r="B59" i="3"/>
  <c r="C59" i="3"/>
  <c r="E59" i="3"/>
  <c r="K59" i="3"/>
  <c r="L59" i="3"/>
  <c r="N59" i="3"/>
  <c r="O59" i="3"/>
  <c r="Q59" i="3"/>
  <c r="R59" i="3"/>
  <c r="T59" i="3"/>
  <c r="U59" i="3"/>
  <c r="W59" i="3"/>
  <c r="X59" i="3"/>
  <c r="Z59" i="3"/>
  <c r="AA59" i="3"/>
  <c r="AC59" i="3"/>
  <c r="AD59" i="3"/>
  <c r="AF59" i="3"/>
  <c r="AG59" i="3"/>
  <c r="AI59" i="3"/>
  <c r="AJ59" i="3"/>
  <c r="AL59" i="3"/>
  <c r="AM59" i="3"/>
  <c r="AO59" i="3"/>
  <c r="AP59" i="3"/>
  <c r="AR59" i="3"/>
  <c r="AS59" i="3"/>
  <c r="B60" i="3"/>
  <c r="C60" i="3"/>
  <c r="E60" i="3"/>
  <c r="K60" i="3"/>
  <c r="L60" i="3"/>
  <c r="N60" i="3"/>
  <c r="O60" i="3"/>
  <c r="Q60" i="3"/>
  <c r="R60" i="3"/>
  <c r="T60" i="3"/>
  <c r="U60" i="3"/>
  <c r="W60" i="3"/>
  <c r="X60" i="3"/>
  <c r="Z60" i="3"/>
  <c r="AA60" i="3"/>
  <c r="AC60" i="3"/>
  <c r="AD60" i="3"/>
  <c r="AF60" i="3"/>
  <c r="AG60" i="3"/>
  <c r="AI60" i="3"/>
  <c r="AJ60" i="3"/>
  <c r="AL60" i="3"/>
  <c r="AM60" i="3"/>
  <c r="AO60" i="3"/>
  <c r="AP60" i="3"/>
  <c r="AR60" i="3"/>
  <c r="AS60" i="3"/>
  <c r="B61" i="3"/>
  <c r="C61" i="3"/>
  <c r="E61" i="3"/>
  <c r="K61" i="3"/>
  <c r="L61" i="3"/>
  <c r="N61" i="3"/>
  <c r="O61" i="3"/>
  <c r="Q61" i="3"/>
  <c r="R61" i="3"/>
  <c r="T61" i="3"/>
  <c r="U61" i="3"/>
  <c r="W61" i="3"/>
  <c r="X61" i="3"/>
  <c r="Z61" i="3"/>
  <c r="AA61" i="3"/>
  <c r="AC61" i="3"/>
  <c r="AD61" i="3"/>
  <c r="AF61" i="3"/>
  <c r="AG61" i="3"/>
  <c r="AI61" i="3"/>
  <c r="AJ61" i="3"/>
  <c r="AL61" i="3"/>
  <c r="AM61" i="3"/>
  <c r="AO61" i="3"/>
  <c r="AP61" i="3"/>
  <c r="AR61" i="3"/>
  <c r="AS61" i="3"/>
  <c r="E62" i="3"/>
  <c r="K62" i="3"/>
  <c r="N62" i="3"/>
  <c r="Q62" i="3"/>
  <c r="T62" i="3"/>
  <c r="AP62" i="3"/>
  <c r="AS62" i="3"/>
  <c r="B64" i="3"/>
  <c r="B65" i="3"/>
  <c r="C65" i="3"/>
  <c r="E65" i="3"/>
  <c r="K65" i="3"/>
  <c r="L65" i="3"/>
  <c r="N65" i="3"/>
  <c r="O65" i="3"/>
  <c r="R65" i="3"/>
  <c r="T65" i="3"/>
  <c r="U65" i="3"/>
  <c r="W65" i="3"/>
  <c r="X65" i="3"/>
  <c r="Z65" i="3"/>
  <c r="AA65" i="3"/>
  <c r="AC65" i="3"/>
  <c r="AD65" i="3"/>
  <c r="AF65" i="3"/>
  <c r="AG65" i="3"/>
  <c r="AI65" i="3"/>
  <c r="AJ65" i="3"/>
  <c r="AL65" i="3"/>
  <c r="AM65" i="3"/>
  <c r="AO65" i="3"/>
  <c r="AP65" i="3"/>
  <c r="AR65" i="3"/>
  <c r="AS65" i="3"/>
  <c r="B66" i="3"/>
  <c r="C66" i="3"/>
  <c r="E66" i="3"/>
  <c r="K66" i="3"/>
  <c r="L66" i="3"/>
  <c r="N66" i="3"/>
  <c r="O66" i="3"/>
  <c r="Q66" i="3"/>
  <c r="R66" i="3"/>
  <c r="T66" i="3"/>
  <c r="U66" i="3"/>
  <c r="W66" i="3"/>
  <c r="X66" i="3"/>
  <c r="Z66" i="3"/>
  <c r="AA66" i="3"/>
  <c r="AC66" i="3"/>
  <c r="AD66" i="3"/>
  <c r="AF66" i="3"/>
  <c r="AG66" i="3"/>
  <c r="AI66" i="3"/>
  <c r="AJ66" i="3"/>
  <c r="AL66" i="3"/>
  <c r="AM66" i="3"/>
  <c r="AO66" i="3"/>
  <c r="AP66" i="3"/>
  <c r="AR66" i="3"/>
  <c r="B67" i="3"/>
  <c r="C67" i="3"/>
  <c r="E67" i="3"/>
  <c r="K67" i="3"/>
  <c r="L67" i="3"/>
  <c r="N67" i="3"/>
  <c r="O67" i="3"/>
  <c r="Q67" i="3"/>
  <c r="R67" i="3"/>
  <c r="T67" i="3"/>
  <c r="U67" i="3"/>
  <c r="W67" i="3"/>
  <c r="X67" i="3"/>
  <c r="Z67" i="3"/>
  <c r="AA67" i="3"/>
  <c r="AC67" i="3"/>
  <c r="AD67" i="3"/>
  <c r="AF67" i="3"/>
  <c r="AG67" i="3"/>
  <c r="AI67" i="3"/>
  <c r="AJ67" i="3"/>
  <c r="AL67" i="3"/>
  <c r="AM67" i="3"/>
  <c r="AO67" i="3"/>
  <c r="AP67" i="3"/>
  <c r="AR67" i="3"/>
  <c r="B68" i="3"/>
  <c r="C68" i="3"/>
  <c r="E68" i="3"/>
  <c r="K68" i="3"/>
  <c r="L68" i="3"/>
  <c r="N68" i="3"/>
  <c r="O68" i="3"/>
  <c r="Q68" i="3"/>
  <c r="R68" i="3"/>
  <c r="T68" i="3"/>
  <c r="U68" i="3"/>
  <c r="W68" i="3"/>
  <c r="X68" i="3"/>
  <c r="Z68" i="3"/>
  <c r="AA68" i="3"/>
  <c r="AC68" i="3"/>
  <c r="AD68" i="3"/>
  <c r="AF68" i="3"/>
  <c r="AG68" i="3"/>
  <c r="AI68" i="3"/>
  <c r="AJ68" i="3"/>
  <c r="AL68" i="3"/>
  <c r="AM68" i="3"/>
  <c r="AO68" i="3"/>
  <c r="AP68" i="3"/>
  <c r="AR68" i="3"/>
  <c r="B69" i="3"/>
  <c r="C69" i="3"/>
  <c r="E69" i="3"/>
  <c r="K69" i="3"/>
  <c r="L69" i="3"/>
  <c r="N69" i="3"/>
  <c r="O69" i="3"/>
  <c r="Q69" i="3"/>
  <c r="R69" i="3"/>
  <c r="T69" i="3"/>
  <c r="U69" i="3"/>
  <c r="W69" i="3"/>
  <c r="X69" i="3"/>
  <c r="Z69" i="3"/>
  <c r="AA69" i="3"/>
  <c r="AC69" i="3"/>
  <c r="AD69" i="3"/>
  <c r="AF69" i="3"/>
  <c r="AG69" i="3"/>
  <c r="AI69" i="3"/>
  <c r="AJ69" i="3"/>
  <c r="AL69" i="3"/>
  <c r="AM69" i="3"/>
  <c r="AO69" i="3"/>
  <c r="AP69" i="3"/>
  <c r="AR69" i="3"/>
  <c r="B70" i="3"/>
  <c r="C70" i="3"/>
  <c r="E70" i="3"/>
  <c r="K70" i="3"/>
  <c r="L70" i="3"/>
  <c r="N70" i="3"/>
  <c r="O70" i="3"/>
  <c r="Q70" i="3"/>
  <c r="R70" i="3"/>
  <c r="T70" i="3"/>
  <c r="U70" i="3"/>
  <c r="W70" i="3"/>
  <c r="X70" i="3"/>
  <c r="Z70" i="3"/>
  <c r="AA70" i="3"/>
  <c r="AC70" i="3"/>
  <c r="AD70" i="3"/>
  <c r="AF70" i="3"/>
  <c r="AG70" i="3"/>
  <c r="AI70" i="3"/>
  <c r="AJ70" i="3"/>
  <c r="AL70" i="3"/>
  <c r="AM70" i="3"/>
  <c r="AO70" i="3"/>
  <c r="AP70" i="3"/>
  <c r="AR70" i="3"/>
  <c r="B71" i="3"/>
  <c r="C71" i="3"/>
  <c r="E71" i="3"/>
  <c r="K71" i="3"/>
  <c r="L71" i="3"/>
  <c r="N71" i="3"/>
  <c r="O71" i="3"/>
  <c r="Q71" i="3"/>
  <c r="R71" i="3"/>
  <c r="T71" i="3"/>
  <c r="U71" i="3"/>
  <c r="W71" i="3"/>
  <c r="X71" i="3"/>
  <c r="Z71" i="3"/>
  <c r="AA71" i="3"/>
  <c r="AC71" i="3"/>
  <c r="AD71" i="3"/>
  <c r="AF71" i="3"/>
  <c r="AG71" i="3"/>
  <c r="AI71" i="3"/>
  <c r="AJ71" i="3"/>
  <c r="AL71" i="3"/>
  <c r="AM71" i="3"/>
  <c r="AO71" i="3"/>
  <c r="AP71" i="3"/>
  <c r="AR71" i="3"/>
  <c r="B72" i="3"/>
  <c r="C72" i="3"/>
  <c r="E72" i="3"/>
  <c r="K72" i="3"/>
  <c r="L72" i="3"/>
  <c r="N72" i="3"/>
  <c r="O72" i="3"/>
  <c r="Q72" i="3"/>
  <c r="R72" i="3"/>
  <c r="T72" i="3"/>
  <c r="U72" i="3"/>
  <c r="W72" i="3"/>
  <c r="X72" i="3"/>
  <c r="Z72" i="3"/>
  <c r="AA72" i="3"/>
  <c r="AC72" i="3"/>
  <c r="AD72" i="3"/>
  <c r="AF72" i="3"/>
  <c r="AG72" i="3"/>
  <c r="AI72" i="3"/>
  <c r="AJ72" i="3"/>
  <c r="AL72" i="3"/>
  <c r="AM72" i="3"/>
  <c r="AO72" i="3"/>
  <c r="AP72" i="3"/>
  <c r="AR72" i="3"/>
  <c r="E73" i="3"/>
  <c r="K73" i="3"/>
  <c r="N73" i="3"/>
  <c r="T73" i="3"/>
  <c r="X73" i="3"/>
  <c r="B75" i="3"/>
  <c r="B76" i="3"/>
  <c r="E76" i="3"/>
  <c r="K76" i="3"/>
  <c r="L76" i="3"/>
  <c r="N76" i="3"/>
  <c r="O76" i="3"/>
  <c r="Q76" i="3"/>
  <c r="R76" i="3"/>
  <c r="T76" i="3"/>
  <c r="U76" i="3"/>
  <c r="W76" i="3"/>
  <c r="X76" i="3"/>
  <c r="Z76" i="3"/>
  <c r="AA76" i="3"/>
  <c r="AC76" i="3"/>
  <c r="AD76" i="3"/>
  <c r="AF76" i="3"/>
  <c r="AG76" i="3"/>
  <c r="AI76" i="3"/>
  <c r="AJ76" i="3"/>
  <c r="AL76" i="3"/>
  <c r="AM76" i="3"/>
  <c r="AO76" i="3"/>
  <c r="AP76" i="3"/>
  <c r="AR76" i="3"/>
  <c r="AS76" i="3"/>
  <c r="B77" i="3"/>
  <c r="E77" i="3"/>
  <c r="K77" i="3"/>
  <c r="L77" i="3"/>
  <c r="N77" i="3"/>
  <c r="O77" i="3"/>
  <c r="Q77" i="3"/>
  <c r="R77" i="3"/>
  <c r="T77" i="3"/>
  <c r="U77" i="3"/>
  <c r="W77" i="3"/>
  <c r="X77" i="3"/>
  <c r="Z77" i="3"/>
  <c r="AA77" i="3"/>
  <c r="AC77" i="3"/>
  <c r="AD77" i="3"/>
  <c r="AF77" i="3"/>
  <c r="AG77" i="3"/>
  <c r="AI77" i="3"/>
  <c r="AJ77" i="3"/>
  <c r="AL77" i="3"/>
  <c r="AM77" i="3"/>
  <c r="AO77" i="3"/>
  <c r="AP77" i="3"/>
  <c r="AR77" i="3"/>
  <c r="AS77" i="3"/>
  <c r="B78" i="3"/>
  <c r="E78" i="3"/>
  <c r="K78" i="3"/>
  <c r="L78" i="3"/>
  <c r="N78" i="3"/>
  <c r="O78" i="3"/>
  <c r="Q78" i="3"/>
  <c r="R78" i="3"/>
  <c r="T78" i="3"/>
  <c r="U78" i="3"/>
  <c r="W78" i="3"/>
  <c r="X78" i="3"/>
  <c r="Z78" i="3"/>
  <c r="AA78" i="3"/>
  <c r="AC78" i="3"/>
  <c r="AD78" i="3"/>
  <c r="AF78" i="3"/>
  <c r="AG78" i="3"/>
  <c r="AI78" i="3"/>
  <c r="AJ78" i="3"/>
  <c r="AL78" i="3"/>
  <c r="AM78" i="3"/>
  <c r="AO78" i="3"/>
  <c r="AP78" i="3"/>
  <c r="AR78" i="3"/>
  <c r="AS78" i="3"/>
  <c r="B79" i="3"/>
  <c r="E79" i="3"/>
  <c r="K79" i="3"/>
  <c r="L79" i="3"/>
  <c r="N79" i="3"/>
  <c r="O79" i="3"/>
  <c r="R79" i="3"/>
  <c r="T79" i="3"/>
  <c r="U79" i="3"/>
  <c r="W79" i="3"/>
  <c r="X79" i="3"/>
  <c r="Z79" i="3"/>
  <c r="AA79" i="3"/>
  <c r="AC79" i="3"/>
  <c r="AD79" i="3"/>
  <c r="AF79" i="3"/>
  <c r="AG79" i="3"/>
  <c r="AI79" i="3"/>
  <c r="AJ79" i="3"/>
  <c r="AL79" i="3"/>
  <c r="AM79" i="3"/>
  <c r="AO79" i="3"/>
  <c r="AP79" i="3"/>
  <c r="AR79" i="3"/>
  <c r="AS79" i="3"/>
  <c r="B81" i="3"/>
  <c r="E81" i="3"/>
  <c r="E82" i="3"/>
  <c r="K82" i="3"/>
  <c r="N82" i="3"/>
  <c r="Q82" i="3"/>
  <c r="T82" i="3"/>
  <c r="W82" i="3"/>
  <c r="AF82" i="3"/>
  <c r="AG82" i="3"/>
  <c r="B84" i="3"/>
  <c r="B86" i="3"/>
  <c r="C89" i="3"/>
  <c r="E53" i="3"/>
  <c r="C45" i="2" l="1"/>
  <c r="U62" i="3"/>
  <c r="AG16" i="1"/>
  <c r="AE22" i="1"/>
  <c r="R6" i="1" s="1"/>
  <c r="X51" i="3"/>
  <c r="C78" i="2"/>
  <c r="I81" i="3"/>
  <c r="E78" i="2"/>
  <c r="G82" i="3" s="1"/>
  <c r="AJ73" i="3"/>
  <c r="AD62" i="3"/>
  <c r="W81" i="6"/>
  <c r="V81" i="6"/>
  <c r="AA81" i="6"/>
  <c r="Z81" i="6"/>
  <c r="Y81" i="6"/>
  <c r="X81" i="6"/>
  <c r="U81" i="6"/>
  <c r="T81" i="6"/>
  <c r="Q81" i="6"/>
  <c r="P81" i="6"/>
  <c r="N81" i="6"/>
  <c r="O81" i="6"/>
  <c r="AA81" i="8"/>
  <c r="Z81" i="8"/>
  <c r="Y81" i="8"/>
  <c r="X81" i="8"/>
  <c r="V81" i="8"/>
  <c r="W81" i="8"/>
  <c r="T81" i="8"/>
  <c r="U81" i="8"/>
  <c r="R81" i="8"/>
  <c r="S81" i="8"/>
  <c r="Q81" i="8"/>
  <c r="P81" i="8"/>
  <c r="N81" i="8"/>
  <c r="O81" i="8"/>
  <c r="M81" i="8"/>
  <c r="L81" i="8"/>
  <c r="K81" i="8"/>
  <c r="J81" i="8"/>
  <c r="I81" i="8"/>
  <c r="H81" i="8"/>
  <c r="G81" i="8"/>
  <c r="F81" i="8"/>
  <c r="E81" i="8"/>
  <c r="D81" i="8"/>
  <c r="AP73" i="3"/>
  <c r="AG62" i="3"/>
  <c r="AA80" i="8"/>
  <c r="AS73" i="3"/>
  <c r="AP82" i="3"/>
  <c r="AD82" i="3"/>
  <c r="AM82" i="3"/>
  <c r="AA82" i="3"/>
  <c r="AJ82" i="3"/>
  <c r="X82" i="3"/>
  <c r="AS82" i="3"/>
  <c r="N49" i="2"/>
  <c r="AG53" i="3" s="1"/>
  <c r="AG51" i="3"/>
  <c r="AM26" i="3"/>
  <c r="R82" i="3"/>
  <c r="O82" i="3"/>
  <c r="L82" i="3"/>
  <c r="AO82" i="3"/>
  <c r="AL82" i="3"/>
  <c r="AI82" i="3"/>
  <c r="AC82" i="3"/>
  <c r="Z82" i="3"/>
  <c r="W51" i="3"/>
  <c r="M79" i="6"/>
  <c r="AC51" i="3"/>
  <c r="Q79" i="6"/>
  <c r="AO26" i="3"/>
  <c r="X79" i="6"/>
  <c r="W26" i="3"/>
  <c r="L79" i="6"/>
  <c r="AI51" i="3"/>
  <c r="AO73" i="3"/>
  <c r="AO62" i="3"/>
  <c r="AI62" i="3"/>
  <c r="Z26" i="3"/>
  <c r="AJ51" i="3"/>
  <c r="AS26" i="3"/>
  <c r="AD73" i="3"/>
  <c r="AP26" i="3"/>
  <c r="AQ26" i="3" s="1"/>
  <c r="R49" i="2"/>
  <c r="AS53" i="3" s="1"/>
  <c r="X26" i="3"/>
  <c r="O80" i="2"/>
  <c r="AG73" i="3"/>
  <c r="R73" i="3"/>
  <c r="AM51" i="3"/>
  <c r="AD51" i="3"/>
  <c r="R51" i="3"/>
  <c r="S51" i="3" s="1"/>
  <c r="AG26" i="3"/>
  <c r="AO51" i="3"/>
  <c r="AF73" i="3"/>
  <c r="AF62" i="3"/>
  <c r="AC73" i="3"/>
  <c r="AC62" i="3"/>
  <c r="AR73" i="3"/>
  <c r="AR62" i="3"/>
  <c r="AL26" i="3"/>
  <c r="I79" i="3"/>
  <c r="I72" i="3"/>
  <c r="I71" i="3"/>
  <c r="I70" i="3"/>
  <c r="U73" i="3"/>
  <c r="V73" i="3" s="1"/>
  <c r="E58" i="2"/>
  <c r="G62" i="3" s="1"/>
  <c r="C84" i="2"/>
  <c r="O51" i="3"/>
  <c r="P51" i="3" s="1"/>
  <c r="I33" i="3"/>
  <c r="Z62" i="3"/>
  <c r="AN60" i="3"/>
  <c r="G51" i="1"/>
  <c r="W73" i="3"/>
  <c r="Y73" i="3" s="1"/>
  <c r="I44" i="3"/>
  <c r="I34" i="3"/>
  <c r="AL73" i="3"/>
  <c r="AF14" i="1"/>
  <c r="AF15" i="1"/>
  <c r="AI73" i="3"/>
  <c r="AL62" i="3"/>
  <c r="U26" i="3"/>
  <c r="V26" i="3" s="1"/>
  <c r="J49" i="2"/>
  <c r="R62" i="3"/>
  <c r="O26" i="3"/>
  <c r="P26" i="3" s="1"/>
  <c r="L73" i="3"/>
  <c r="M73" i="3" s="1"/>
  <c r="E69" i="2"/>
  <c r="G73" i="3" s="1"/>
  <c r="I73" i="3" s="1"/>
  <c r="G49" i="2"/>
  <c r="L53" i="3" s="1"/>
  <c r="L51" i="3"/>
  <c r="G80" i="2"/>
  <c r="AM62" i="3"/>
  <c r="AA62" i="3"/>
  <c r="O62" i="3"/>
  <c r="AD26" i="3"/>
  <c r="N80" i="2"/>
  <c r="Q49" i="2"/>
  <c r="M49" i="2"/>
  <c r="I49" i="2"/>
  <c r="AM73" i="3"/>
  <c r="AA73" i="3"/>
  <c r="AB73" i="3" s="1"/>
  <c r="O73" i="3"/>
  <c r="P73" i="3" s="1"/>
  <c r="AS51" i="3"/>
  <c r="U51" i="3"/>
  <c r="V51" i="3" s="1"/>
  <c r="AA26" i="3"/>
  <c r="J80" i="2"/>
  <c r="P49" i="2"/>
  <c r="L49" i="2"/>
  <c r="H49" i="2"/>
  <c r="AJ62" i="3"/>
  <c r="X62" i="3"/>
  <c r="L62" i="3"/>
  <c r="G56" i="3"/>
  <c r="I56" i="3" s="1"/>
  <c r="AP51" i="3"/>
  <c r="AA51" i="3"/>
  <c r="AJ26" i="3"/>
  <c r="R26" i="3"/>
  <c r="S26" i="3" s="1"/>
  <c r="L26" i="3"/>
  <c r="M26" i="3" s="1"/>
  <c r="R80" i="2"/>
  <c r="O49" i="2"/>
  <c r="K49" i="2"/>
  <c r="I68" i="3"/>
  <c r="AT67" i="3"/>
  <c r="AT66" i="3"/>
  <c r="AT65" i="3"/>
  <c r="I42" i="3"/>
  <c r="I40" i="3"/>
  <c r="I38" i="3"/>
  <c r="I35" i="3"/>
  <c r="I31" i="3"/>
  <c r="I61" i="3"/>
  <c r="AT60" i="3"/>
  <c r="AR51" i="3"/>
  <c r="AL51" i="3"/>
  <c r="AF51" i="3"/>
  <c r="Z51" i="3"/>
  <c r="AI26" i="3"/>
  <c r="AC26" i="3"/>
  <c r="G62" i="1"/>
  <c r="L80" i="6"/>
  <c r="AQ60" i="3"/>
  <c r="AR26" i="3"/>
  <c r="AF26" i="3"/>
  <c r="AN72" i="3"/>
  <c r="AT15" i="3"/>
  <c r="AT14" i="3"/>
  <c r="AT12" i="3"/>
  <c r="AT11" i="3"/>
  <c r="AT10" i="3"/>
  <c r="AN10" i="3"/>
  <c r="AK78" i="3"/>
  <c r="I65" i="3"/>
  <c r="I60" i="3"/>
  <c r="I59" i="3"/>
  <c r="I41" i="3"/>
  <c r="I37" i="3"/>
  <c r="I36" i="3"/>
  <c r="P35" i="3"/>
  <c r="M76" i="3"/>
  <c r="AT79" i="3"/>
  <c r="AQ78" i="3"/>
  <c r="AT70" i="3"/>
  <c r="AT57" i="3"/>
  <c r="AH36" i="3"/>
  <c r="AT18" i="3"/>
  <c r="AT17" i="3"/>
  <c r="AT16" i="3"/>
  <c r="I14" i="3"/>
  <c r="I12" i="3"/>
  <c r="AN78" i="3"/>
  <c r="AT76" i="3"/>
  <c r="I76" i="3"/>
  <c r="AT59" i="3"/>
  <c r="AH45" i="3"/>
  <c r="AB31" i="3"/>
  <c r="I69" i="3"/>
  <c r="I15" i="3"/>
  <c r="I43" i="3"/>
  <c r="I30" i="3"/>
  <c r="I39" i="3"/>
  <c r="I32" i="3"/>
  <c r="I13" i="3"/>
  <c r="I11" i="3"/>
  <c r="AE24" i="1"/>
  <c r="T6" i="1" s="1"/>
  <c r="AE79" i="3"/>
  <c r="AT78" i="3"/>
  <c r="AT77" i="3"/>
  <c r="AK77" i="3"/>
  <c r="I77" i="3"/>
  <c r="AT72" i="3"/>
  <c r="AQ72" i="3"/>
  <c r="AT71" i="3"/>
  <c r="AT69" i="3"/>
  <c r="AH69" i="3"/>
  <c r="AT68" i="3"/>
  <c r="AK67" i="3"/>
  <c r="AH65" i="3"/>
  <c r="AT61" i="3"/>
  <c r="AH61" i="3"/>
  <c r="V61" i="3"/>
  <c r="P61" i="3"/>
  <c r="M61" i="3"/>
  <c r="AT58" i="3"/>
  <c r="AB58" i="3"/>
  <c r="I58" i="3"/>
  <c r="AE57" i="3"/>
  <c r="P56" i="3"/>
  <c r="AB45" i="3"/>
  <c r="Y45" i="3"/>
  <c r="I45" i="3"/>
  <c r="AB41" i="3"/>
  <c r="AN35" i="3"/>
  <c r="AB35" i="3"/>
  <c r="AT13" i="3"/>
  <c r="AN29" i="3"/>
  <c r="I16" i="3"/>
  <c r="AQ17" i="3"/>
  <c r="AH15" i="3"/>
  <c r="AN14" i="3"/>
  <c r="AB12" i="3"/>
  <c r="AH11" i="3"/>
  <c r="O80" i="6"/>
  <c r="G25" i="1"/>
  <c r="O53" i="1"/>
  <c r="AQ10" i="3"/>
  <c r="S53" i="1"/>
  <c r="R53" i="1"/>
  <c r="Q84" i="1"/>
  <c r="O84" i="1"/>
  <c r="N53" i="1"/>
  <c r="L80" i="2"/>
  <c r="Q80" i="2"/>
  <c r="M80" i="2"/>
  <c r="P80" i="2"/>
  <c r="AT56" i="3"/>
  <c r="I80" i="2"/>
  <c r="K80" i="2"/>
  <c r="H80" i="2"/>
  <c r="C69" i="2"/>
  <c r="V79" i="3"/>
  <c r="S79" i="3"/>
  <c r="P79" i="3"/>
  <c r="M79" i="3"/>
  <c r="V36" i="3"/>
  <c r="P36" i="3"/>
  <c r="M36" i="3"/>
  <c r="V35" i="3"/>
  <c r="S35" i="3"/>
  <c r="E22" i="2"/>
  <c r="G26" i="3" s="1"/>
  <c r="I26" i="3" s="1"/>
  <c r="V59" i="3"/>
  <c r="P58" i="3"/>
  <c r="V45" i="3"/>
  <c r="P43" i="3"/>
  <c r="V38" i="3"/>
  <c r="P14" i="3"/>
  <c r="V11" i="3"/>
  <c r="P11" i="3"/>
  <c r="M11" i="3"/>
  <c r="P29" i="3"/>
  <c r="E47" i="2"/>
  <c r="V71" i="3"/>
  <c r="AB70" i="3"/>
  <c r="P70" i="3"/>
  <c r="AN69" i="3"/>
  <c r="AK69" i="3"/>
  <c r="S66" i="3"/>
  <c r="AQ57" i="3"/>
  <c r="AK57" i="3"/>
  <c r="AH57" i="3"/>
  <c r="AN56" i="3"/>
  <c r="AE56" i="3"/>
  <c r="Y56" i="3"/>
  <c r="V56" i="3"/>
  <c r="S56" i="3"/>
  <c r="C51" i="3"/>
  <c r="V42" i="3"/>
  <c r="AN41" i="3"/>
  <c r="AH41" i="3"/>
  <c r="AE41" i="3"/>
  <c r="S17" i="3"/>
  <c r="AN39" i="3"/>
  <c r="P39" i="3"/>
  <c r="AH38" i="3"/>
  <c r="AB38" i="3"/>
  <c r="Y38" i="3"/>
  <c r="P33" i="3"/>
  <c r="V32" i="3"/>
  <c r="AN31" i="3"/>
  <c r="AH31" i="3"/>
  <c r="AE31" i="3"/>
  <c r="AB14" i="3"/>
  <c r="V14" i="3"/>
  <c r="S14" i="3"/>
  <c r="C58" i="2"/>
  <c r="AH76" i="3"/>
  <c r="V76" i="3"/>
  <c r="P72" i="3"/>
  <c r="AH71" i="3"/>
  <c r="AB71" i="3"/>
  <c r="Y71" i="3"/>
  <c r="AH68" i="3"/>
  <c r="V68" i="3"/>
  <c r="P68" i="3"/>
  <c r="M68" i="3"/>
  <c r="AQ67" i="3"/>
  <c r="AN67" i="3"/>
  <c r="AQ66" i="3"/>
  <c r="AE66" i="3"/>
  <c r="Y66" i="3"/>
  <c r="V66" i="3"/>
  <c r="AN65" i="3"/>
  <c r="AK65" i="3"/>
  <c r="P60" i="3"/>
  <c r="AH59" i="3"/>
  <c r="AB59" i="3"/>
  <c r="Y59" i="3"/>
  <c r="M84" i="1"/>
  <c r="AB44" i="3"/>
  <c r="P44" i="3"/>
  <c r="AN43" i="3"/>
  <c r="AB43" i="3"/>
  <c r="V43" i="3"/>
  <c r="S43" i="3"/>
  <c r="AH40" i="3"/>
  <c r="V40" i="3"/>
  <c r="P40" i="3"/>
  <c r="M40" i="3"/>
  <c r="AQ39" i="3"/>
  <c r="AB37" i="3"/>
  <c r="P37" i="3"/>
  <c r="AN36" i="3"/>
  <c r="AK36" i="3"/>
  <c r="AN33" i="3"/>
  <c r="AB33" i="3"/>
  <c r="V33" i="3"/>
  <c r="S33" i="3"/>
  <c r="AH30" i="3"/>
  <c r="V30" i="3"/>
  <c r="P30" i="3"/>
  <c r="M30" i="3"/>
  <c r="AQ29" i="3"/>
  <c r="AE18" i="3"/>
  <c r="S18" i="3"/>
  <c r="M18" i="3"/>
  <c r="I18" i="3"/>
  <c r="AB16" i="3"/>
  <c r="P16" i="3"/>
  <c r="AN15" i="3"/>
  <c r="AK15" i="3"/>
  <c r="V13" i="3"/>
  <c r="AN12" i="3"/>
  <c r="AH12" i="3"/>
  <c r="AE12" i="3"/>
  <c r="R84" i="1"/>
  <c r="T53" i="1"/>
  <c r="P53" i="1"/>
  <c r="T53" i="3"/>
  <c r="AQ79" i="3"/>
  <c r="AK79" i="3"/>
  <c r="AH79" i="3"/>
  <c r="Y78" i="3"/>
  <c r="S78" i="3"/>
  <c r="P78" i="3"/>
  <c r="M78" i="3"/>
  <c r="I78" i="3"/>
  <c r="AQ77" i="3"/>
  <c r="AN77" i="3"/>
  <c r="Y77" i="3"/>
  <c r="S77" i="3"/>
  <c r="P77" i="3"/>
  <c r="AN76" i="3"/>
  <c r="AK76" i="3"/>
  <c r="AB72" i="3"/>
  <c r="V72" i="3"/>
  <c r="S72" i="3"/>
  <c r="AK70" i="3"/>
  <c r="AE70" i="3"/>
  <c r="V69" i="3"/>
  <c r="P69" i="3"/>
  <c r="M69" i="3"/>
  <c r="AN68" i="3"/>
  <c r="AK68" i="3"/>
  <c r="S67" i="3"/>
  <c r="M67" i="3"/>
  <c r="I67" i="3"/>
  <c r="V65" i="3"/>
  <c r="P65" i="3"/>
  <c r="M65" i="3"/>
  <c r="AN61" i="3"/>
  <c r="AK61" i="3"/>
  <c r="AB60" i="3"/>
  <c r="V60" i="3"/>
  <c r="S60" i="3"/>
  <c r="AN58" i="3"/>
  <c r="AH58" i="3"/>
  <c r="AE58" i="3"/>
  <c r="S57" i="3"/>
  <c r="M57" i="3"/>
  <c r="I57" i="3"/>
  <c r="AQ56" i="3"/>
  <c r="AN44" i="3"/>
  <c r="AH44" i="3"/>
  <c r="AE44" i="3"/>
  <c r="C49" i="3"/>
  <c r="C50" i="3" s="1"/>
  <c r="AQ43" i="3"/>
  <c r="AH42" i="3"/>
  <c r="AB42" i="3"/>
  <c r="Y42" i="3"/>
  <c r="P41" i="3"/>
  <c r="AN40" i="3"/>
  <c r="AK40" i="3"/>
  <c r="AB39" i="3"/>
  <c r="V39" i="3"/>
  <c r="S39" i="3"/>
  <c r="AN37" i="3"/>
  <c r="AH37" i="3"/>
  <c r="AE37" i="3"/>
  <c r="AQ35" i="3"/>
  <c r="AH34" i="3"/>
  <c r="AB34" i="3"/>
  <c r="Y34" i="3"/>
  <c r="V34" i="3"/>
  <c r="P34" i="3"/>
  <c r="M34" i="3"/>
  <c r="AQ33" i="3"/>
  <c r="AH32" i="3"/>
  <c r="AB32" i="3"/>
  <c r="Y32" i="3"/>
  <c r="P31" i="3"/>
  <c r="AN30" i="3"/>
  <c r="AK30" i="3"/>
  <c r="AB29" i="3"/>
  <c r="V29" i="3"/>
  <c r="S29" i="3"/>
  <c r="AQ18" i="3"/>
  <c r="AK18" i="3"/>
  <c r="AH18" i="3"/>
  <c r="AE17" i="3"/>
  <c r="Y17" i="3"/>
  <c r="V17" i="3"/>
  <c r="AQ16" i="3"/>
  <c r="AK16" i="3"/>
  <c r="AH16" i="3"/>
  <c r="AE16" i="3"/>
  <c r="V15" i="3"/>
  <c r="P15" i="3"/>
  <c r="M15" i="3"/>
  <c r="AQ14" i="3"/>
  <c r="AH13" i="3"/>
  <c r="AB13" i="3"/>
  <c r="Y13" i="3"/>
  <c r="P12" i="3"/>
  <c r="AN11" i="3"/>
  <c r="AK11" i="3"/>
  <c r="AB10" i="3"/>
  <c r="V10" i="3"/>
  <c r="S10" i="3"/>
  <c r="P10" i="3"/>
  <c r="M10" i="3"/>
  <c r="I10" i="3"/>
  <c r="C22" i="2"/>
  <c r="S76" i="3"/>
  <c r="Y79" i="3"/>
  <c r="AE78" i="3"/>
  <c r="AB78" i="3"/>
  <c r="AE77" i="3"/>
  <c r="AB77" i="3"/>
  <c r="AB76" i="3"/>
  <c r="Y76" i="3"/>
  <c r="AH72" i="3"/>
  <c r="AE72" i="3"/>
  <c r="AN71" i="3"/>
  <c r="AK71" i="3"/>
  <c r="P71" i="3"/>
  <c r="M71" i="3"/>
  <c r="AQ70" i="3"/>
  <c r="AN70" i="3"/>
  <c r="V70" i="3"/>
  <c r="S70" i="3"/>
  <c r="AB69" i="3"/>
  <c r="Y69" i="3"/>
  <c r="AB68" i="3"/>
  <c r="Y68" i="3"/>
  <c r="AE67" i="3"/>
  <c r="AB67" i="3"/>
  <c r="Y67" i="3"/>
  <c r="V67" i="3"/>
  <c r="AK66" i="3"/>
  <c r="AH66" i="3"/>
  <c r="M66" i="3"/>
  <c r="I66" i="3"/>
  <c r="AB65" i="3"/>
  <c r="Y65" i="3"/>
  <c r="AB61" i="3"/>
  <c r="Y61" i="3"/>
  <c r="AH60" i="3"/>
  <c r="AE60" i="3"/>
  <c r="AN59" i="3"/>
  <c r="AK59" i="3"/>
  <c r="P59" i="3"/>
  <c r="M59" i="3"/>
  <c r="AQ58" i="3"/>
  <c r="V58" i="3"/>
  <c r="S58" i="3"/>
  <c r="Y57" i="3"/>
  <c r="V57" i="3"/>
  <c r="AH56" i="3"/>
  <c r="AN45" i="3"/>
  <c r="AK45" i="3"/>
  <c r="P45" i="3"/>
  <c r="M45" i="3"/>
  <c r="AQ44" i="3"/>
  <c r="V44" i="3"/>
  <c r="S44" i="3"/>
  <c r="AH43" i="3"/>
  <c r="AE43" i="3"/>
  <c r="AN42" i="3"/>
  <c r="AK42" i="3"/>
  <c r="P42" i="3"/>
  <c r="M42" i="3"/>
  <c r="AQ41" i="3"/>
  <c r="V41" i="3"/>
  <c r="S41" i="3"/>
  <c r="AB40" i="3"/>
  <c r="Y40" i="3"/>
  <c r="AH39" i="3"/>
  <c r="AE39" i="3"/>
  <c r="AN38" i="3"/>
  <c r="AK38" i="3"/>
  <c r="P38" i="3"/>
  <c r="M38" i="3"/>
  <c r="AQ37" i="3"/>
  <c r="V37" i="3"/>
  <c r="S37" i="3"/>
  <c r="AB36" i="3"/>
  <c r="Y36" i="3"/>
  <c r="AH35" i="3"/>
  <c r="AE35" i="3"/>
  <c r="AN34" i="3"/>
  <c r="AK34" i="3"/>
  <c r="AH33" i="3"/>
  <c r="AE33" i="3"/>
  <c r="AN32" i="3"/>
  <c r="AK32" i="3"/>
  <c r="P32" i="3"/>
  <c r="M32" i="3"/>
  <c r="AQ31" i="3"/>
  <c r="V31" i="3"/>
  <c r="S31" i="3"/>
  <c r="AB30" i="3"/>
  <c r="Y30" i="3"/>
  <c r="AH29" i="3"/>
  <c r="AE29" i="3"/>
  <c r="Y18" i="3"/>
  <c r="V18" i="3"/>
  <c r="AK17" i="3"/>
  <c r="AH17" i="3"/>
  <c r="M17" i="3"/>
  <c r="I17" i="3"/>
  <c r="V16" i="3"/>
  <c r="S16" i="3"/>
  <c r="AB15" i="3"/>
  <c r="Y15" i="3"/>
  <c r="AH14" i="3"/>
  <c r="AE14" i="3"/>
  <c r="AN13" i="3"/>
  <c r="AK13" i="3"/>
  <c r="P13" i="3"/>
  <c r="M13" i="3"/>
  <c r="AQ12" i="3"/>
  <c r="V12" i="3"/>
  <c r="S12" i="3"/>
  <c r="AB11" i="3"/>
  <c r="Y11" i="3"/>
  <c r="AH10" i="3"/>
  <c r="AE10" i="3"/>
  <c r="T84" i="1"/>
  <c r="P84" i="1"/>
  <c r="N84" i="1"/>
  <c r="T84" i="3"/>
  <c r="N84" i="3"/>
  <c r="Q53" i="1"/>
  <c r="M53" i="1"/>
  <c r="K53" i="3"/>
  <c r="AE20" i="1"/>
  <c r="P6" i="1" s="1"/>
  <c r="S84" i="1"/>
  <c r="C21" i="2"/>
  <c r="AN79" i="3"/>
  <c r="AB79" i="3"/>
  <c r="AH78" i="3"/>
  <c r="V78" i="3"/>
  <c r="AH77" i="3"/>
  <c r="V77" i="3"/>
  <c r="M77" i="3"/>
  <c r="AQ76" i="3"/>
  <c r="AE76" i="3"/>
  <c r="P76" i="3"/>
  <c r="AK72" i="3"/>
  <c r="Y72" i="3"/>
  <c r="M72" i="3"/>
  <c r="AQ71" i="3"/>
  <c r="AE71" i="3"/>
  <c r="S71" i="3"/>
  <c r="AH70" i="3"/>
  <c r="Y70" i="3"/>
  <c r="M70" i="3"/>
  <c r="AQ69" i="3"/>
  <c r="AE69" i="3"/>
  <c r="S69" i="3"/>
  <c r="AQ68" i="3"/>
  <c r="AE68" i="3"/>
  <c r="S68" i="3"/>
  <c r="AH67" i="3"/>
  <c r="C62" i="3"/>
  <c r="P67" i="3"/>
  <c r="AN66" i="3"/>
  <c r="AB66" i="3"/>
  <c r="P66" i="3"/>
  <c r="AQ65" i="3"/>
  <c r="AE65" i="3"/>
  <c r="AQ61" i="3"/>
  <c r="AE61" i="3"/>
  <c r="S61" i="3"/>
  <c r="AK60" i="3"/>
  <c r="Y60" i="3"/>
  <c r="M60" i="3"/>
  <c r="AQ59" i="3"/>
  <c r="AE59" i="3"/>
  <c r="S59" i="3"/>
  <c r="AK58" i="3"/>
  <c r="Y58" i="3"/>
  <c r="M58" i="3"/>
  <c r="AN57" i="3"/>
  <c r="AB57" i="3"/>
  <c r="P57" i="3"/>
  <c r="AK56" i="3"/>
  <c r="AB56" i="3"/>
  <c r="M56" i="3"/>
  <c r="AQ45" i="3"/>
  <c r="AE45" i="3"/>
  <c r="S45" i="3"/>
  <c r="AK44" i="3"/>
  <c r="Y44" i="3"/>
  <c r="M44" i="3"/>
  <c r="AK43" i="3"/>
  <c r="Y43" i="3"/>
  <c r="M43" i="3"/>
  <c r="AQ42" i="3"/>
  <c r="AE42" i="3"/>
  <c r="S42" i="3"/>
  <c r="AK41" i="3"/>
  <c r="Y41" i="3"/>
  <c r="M41" i="3"/>
  <c r="AQ40" i="3"/>
  <c r="AE40" i="3"/>
  <c r="S40" i="3"/>
  <c r="AK39" i="3"/>
  <c r="Y39" i="3"/>
  <c r="M39" i="3"/>
  <c r="AQ38" i="3"/>
  <c r="AE38" i="3"/>
  <c r="S38" i="3"/>
  <c r="AK37" i="3"/>
  <c r="Y37" i="3"/>
  <c r="M37" i="3"/>
  <c r="AQ36" i="3"/>
  <c r="AE36" i="3"/>
  <c r="S36" i="3"/>
  <c r="AK35" i="3"/>
  <c r="Y35" i="3"/>
  <c r="M35" i="3"/>
  <c r="AQ34" i="3"/>
  <c r="AE34" i="3"/>
  <c r="S34" i="3"/>
  <c r="AK33" i="3"/>
  <c r="Y33" i="3"/>
  <c r="M33" i="3"/>
  <c r="AQ32" i="3"/>
  <c r="AE32" i="3"/>
  <c r="S32" i="3"/>
  <c r="AK31" i="3"/>
  <c r="Y31" i="3"/>
  <c r="M31" i="3"/>
  <c r="AQ30" i="3"/>
  <c r="AE30" i="3"/>
  <c r="S30" i="3"/>
  <c r="AK29" i="3"/>
  <c r="Y29" i="3"/>
  <c r="M29" i="3"/>
  <c r="I29" i="3"/>
  <c r="AN18" i="3"/>
  <c r="AB18" i="3"/>
  <c r="P18" i="3"/>
  <c r="AN17" i="3"/>
  <c r="AB17" i="3"/>
  <c r="P17" i="3"/>
  <c r="AN16" i="3"/>
  <c r="Y16" i="3"/>
  <c r="M16" i="3"/>
  <c r="AQ15" i="3"/>
  <c r="AE15" i="3"/>
  <c r="S15" i="3"/>
  <c r="AK14" i="3"/>
  <c r="Y14" i="3"/>
  <c r="M14" i="3"/>
  <c r="AQ13" i="3"/>
  <c r="AE13" i="3"/>
  <c r="S13" i="3"/>
  <c r="AK12" i="3"/>
  <c r="Y12" i="3"/>
  <c r="M12" i="3"/>
  <c r="AQ11" i="3"/>
  <c r="AE11" i="3"/>
  <c r="S11" i="3"/>
  <c r="AK10" i="3"/>
  <c r="Y10" i="3"/>
  <c r="AE23" i="1"/>
  <c r="S6" i="1" s="1"/>
  <c r="AE19" i="1"/>
  <c r="O6" i="1" s="1"/>
  <c r="J83" i="6" s="1"/>
  <c r="C73" i="3"/>
  <c r="C49" i="2"/>
  <c r="E84" i="3"/>
  <c r="AE21" i="1"/>
  <c r="Q6" i="1" s="1"/>
  <c r="AF18" i="1"/>
  <c r="AE18" i="1"/>
  <c r="AF17" i="1"/>
  <c r="AE17" i="1"/>
  <c r="AF16" i="1"/>
  <c r="AE16" i="1"/>
  <c r="AG15" i="1"/>
  <c r="AE15" i="1"/>
  <c r="AG14" i="1"/>
  <c r="AE14" i="1"/>
  <c r="AG13" i="1"/>
  <c r="AE13" i="1"/>
  <c r="I6" i="1" s="1"/>
  <c r="AF13" i="1"/>
  <c r="AT51" i="3" l="1"/>
  <c r="Y51" i="3"/>
  <c r="AK73" i="3"/>
  <c r="AE51" i="3"/>
  <c r="Y26" i="3"/>
  <c r="AQ73" i="3"/>
  <c r="AN26" i="3"/>
  <c r="AH51" i="3"/>
  <c r="AN51" i="3"/>
  <c r="AA84" i="3"/>
  <c r="I86" i="8"/>
  <c r="AM84" i="3"/>
  <c r="M86" i="8"/>
  <c r="AP84" i="3"/>
  <c r="N86" i="8"/>
  <c r="U84" i="3"/>
  <c r="V84" i="3" s="1"/>
  <c r="G86" i="8"/>
  <c r="AG84" i="3"/>
  <c r="K86" i="8"/>
  <c r="AJ84" i="3"/>
  <c r="L86" i="8"/>
  <c r="AS84" i="3"/>
  <c r="O86" i="8"/>
  <c r="X84" i="3"/>
  <c r="H86" i="8"/>
  <c r="AD84" i="3"/>
  <c r="J86" i="8"/>
  <c r="AT26" i="3"/>
  <c r="R84" i="3"/>
  <c r="F86" i="8"/>
  <c r="AK51" i="3"/>
  <c r="AR84" i="3"/>
  <c r="O84" i="6"/>
  <c r="AO84" i="3"/>
  <c r="N84" i="6"/>
  <c r="AL84" i="3"/>
  <c r="AN84" i="3" s="1"/>
  <c r="M84" i="6"/>
  <c r="AI84" i="3"/>
  <c r="L84" i="6"/>
  <c r="AF84" i="3"/>
  <c r="K84" i="6"/>
  <c r="AC84" i="3"/>
  <c r="J84" i="6"/>
  <c r="AB26" i="3"/>
  <c r="Z84" i="3"/>
  <c r="I84" i="6"/>
  <c r="W84" i="3"/>
  <c r="H84" i="6"/>
  <c r="O84" i="3"/>
  <c r="P84" i="3" s="1"/>
  <c r="E86" i="8"/>
  <c r="L84" i="3"/>
  <c r="D86" i="8"/>
  <c r="D87" i="8" s="1"/>
  <c r="AH26" i="3"/>
  <c r="AH73" i="3"/>
  <c r="AE73" i="3"/>
  <c r="AQ51" i="3"/>
  <c r="AT73" i="3"/>
  <c r="AB51" i="3"/>
  <c r="AN73" i="3"/>
  <c r="AK26" i="3"/>
  <c r="AE26" i="3"/>
  <c r="U53" i="3"/>
  <c r="V53" i="3" s="1"/>
  <c r="H82" i="2"/>
  <c r="AM53" i="3"/>
  <c r="AA53" i="3"/>
  <c r="AD53" i="3"/>
  <c r="AP53" i="3"/>
  <c r="X53" i="3"/>
  <c r="AE62" i="3"/>
  <c r="AT82" i="3"/>
  <c r="AJ53" i="3"/>
  <c r="O53" i="3"/>
  <c r="P53" i="3" s="1"/>
  <c r="R53" i="3"/>
  <c r="S53" i="3" s="1"/>
  <c r="AE82" i="3"/>
  <c r="K6" i="1"/>
  <c r="F85" i="8" s="1"/>
  <c r="J6" i="1"/>
  <c r="F77" i="6" s="1"/>
  <c r="AH82" i="3"/>
  <c r="AK62" i="3"/>
  <c r="AN82" i="3"/>
  <c r="AK82" i="3"/>
  <c r="Y62" i="3"/>
  <c r="E80" i="2"/>
  <c r="AT62" i="3"/>
  <c r="M82" i="3"/>
  <c r="I62" i="3"/>
  <c r="I82" i="3"/>
  <c r="P82" i="3"/>
  <c r="V82" i="3"/>
  <c r="AB82" i="3"/>
  <c r="AQ82" i="3"/>
  <c r="N85" i="8"/>
  <c r="X77" i="8"/>
  <c r="N83" i="6"/>
  <c r="R77" i="6"/>
  <c r="K85" i="8"/>
  <c r="R77" i="8"/>
  <c r="K83" i="6"/>
  <c r="P77" i="6"/>
  <c r="J85" i="8"/>
  <c r="P77" i="8"/>
  <c r="T77" i="6"/>
  <c r="L85" i="8"/>
  <c r="T77" i="8"/>
  <c r="L83" i="6"/>
  <c r="V77" i="6"/>
  <c r="M85" i="8"/>
  <c r="V77" i="8"/>
  <c r="M83" i="6"/>
  <c r="O85" i="8"/>
  <c r="Z77" i="8"/>
  <c r="O83" i="6"/>
  <c r="Z77" i="6"/>
  <c r="R5" i="2"/>
  <c r="AR7" i="3"/>
  <c r="G53" i="1"/>
  <c r="AC53" i="3"/>
  <c r="AR53" i="3"/>
  <c r="AT53" i="3" s="1"/>
  <c r="AO53" i="3"/>
  <c r="AL53" i="3"/>
  <c r="AI53" i="3"/>
  <c r="AF53" i="3"/>
  <c r="AH53" i="3" s="1"/>
  <c r="Z53" i="3"/>
  <c r="W53" i="3"/>
  <c r="X77" i="6"/>
  <c r="M51" i="3"/>
  <c r="M53" i="3" s="1"/>
  <c r="M62" i="3"/>
  <c r="G51" i="3"/>
  <c r="I51" i="3" s="1"/>
  <c r="I53" i="3" s="1"/>
  <c r="E49" i="2"/>
  <c r="G53" i="3" s="1"/>
  <c r="S82" i="3"/>
  <c r="Y82" i="3"/>
  <c r="P62" i="3"/>
  <c r="AN62" i="3"/>
  <c r="S62" i="3"/>
  <c r="AQ62" i="3"/>
  <c r="AH62" i="3"/>
  <c r="K84" i="3"/>
  <c r="K86" i="3"/>
  <c r="L6" i="1"/>
  <c r="J77" i="6" s="1"/>
  <c r="M6" i="1"/>
  <c r="N6" i="1"/>
  <c r="I83" i="6" s="1"/>
  <c r="V62" i="3"/>
  <c r="AF7" i="3"/>
  <c r="N5" i="2"/>
  <c r="AL7" i="3"/>
  <c r="P5" i="2"/>
  <c r="AO7" i="3"/>
  <c r="Q5" i="2"/>
  <c r="AB62" i="3"/>
  <c r="AC7" i="3"/>
  <c r="M5" i="2"/>
  <c r="O5" i="2"/>
  <c r="AI7" i="3"/>
  <c r="AQ84" i="3" l="1"/>
  <c r="AE84" i="3"/>
  <c r="AT84" i="3"/>
  <c r="AH84" i="3"/>
  <c r="Y84" i="3"/>
  <c r="AK84" i="3"/>
  <c r="AB84" i="3"/>
  <c r="M84" i="3"/>
  <c r="E87" i="8"/>
  <c r="F87" i="8" s="1"/>
  <c r="G87" i="8" s="1"/>
  <c r="H87" i="8" s="1"/>
  <c r="I87" i="8" s="1"/>
  <c r="J87" i="8" s="1"/>
  <c r="K87" i="8" s="1"/>
  <c r="L87" i="8" s="1"/>
  <c r="M87" i="8" s="1"/>
  <c r="N87" i="8" s="1"/>
  <c r="O87" i="8" s="1"/>
  <c r="AB53" i="3"/>
  <c r="AQ53" i="3"/>
  <c r="Q7" i="3"/>
  <c r="H77" i="6"/>
  <c r="L86" i="3"/>
  <c r="M86" i="3" s="1"/>
  <c r="AE53" i="3"/>
  <c r="AK53" i="3"/>
  <c r="E85" i="8"/>
  <c r="F83" i="6"/>
  <c r="H5" i="2"/>
  <c r="I5" i="2"/>
  <c r="H77" i="8"/>
  <c r="G84" i="3"/>
  <c r="AN53" i="3"/>
  <c r="Y53" i="3"/>
  <c r="E83" i="6"/>
  <c r="N7" i="3"/>
  <c r="F77" i="8"/>
  <c r="N77" i="6"/>
  <c r="I85" i="8"/>
  <c r="N77" i="8"/>
  <c r="H85" i="8"/>
  <c r="L77" i="8"/>
  <c r="H83" i="6"/>
  <c r="D85" i="8"/>
  <c r="D77" i="8"/>
  <c r="D83" i="6"/>
  <c r="G85" i="8"/>
  <c r="J77" i="8"/>
  <c r="G83" i="6"/>
  <c r="I84" i="3"/>
  <c r="K7" i="3"/>
  <c r="D77" i="6"/>
  <c r="L5" i="2"/>
  <c r="J5" i="2"/>
  <c r="W7" i="3"/>
  <c r="L77" i="6"/>
  <c r="K5" i="2"/>
  <c r="Z7" i="3"/>
  <c r="T7" i="3"/>
  <c r="G5" i="2"/>
  <c r="O86" i="3"/>
  <c r="I82" i="2"/>
  <c r="N86" i="3" l="1"/>
  <c r="P86" i="3" s="1"/>
  <c r="R86" i="3"/>
  <c r="J82" i="2"/>
  <c r="U86" i="3" l="1"/>
  <c r="K82" i="2"/>
  <c r="L82" i="2" l="1"/>
  <c r="X86" i="3"/>
  <c r="AA86" i="3" l="1"/>
  <c r="M82" i="2"/>
  <c r="AD86" i="3" l="1"/>
  <c r="N82" i="2"/>
  <c r="O82" i="2" l="1"/>
  <c r="AG86" i="3"/>
  <c r="AJ86" i="3" l="1"/>
  <c r="P82" i="2"/>
  <c r="Q82" i="2" l="1"/>
  <c r="AM86" i="3"/>
  <c r="AP86" i="3" l="1"/>
  <c r="R82" i="2"/>
  <c r="R84" i="2" s="1"/>
  <c r="G86" i="3" l="1"/>
  <c r="AS86" i="3"/>
  <c r="Q65" i="3"/>
  <c r="S65" i="3" s="1"/>
  <c r="K73" i="1"/>
  <c r="K84" i="1" s="1"/>
  <c r="G65" i="1"/>
  <c r="Q84" i="3" l="1"/>
  <c r="S84" i="3" s="1"/>
  <c r="F84" i="6"/>
  <c r="F85" i="6" s="1"/>
  <c r="G85" i="6" s="1"/>
  <c r="H85" i="6" s="1"/>
  <c r="I85" i="6" s="1"/>
  <c r="J85" i="6" s="1"/>
  <c r="K85" i="6" s="1"/>
  <c r="L85" i="6" s="1"/>
  <c r="M85" i="6" s="1"/>
  <c r="N85" i="6" s="1"/>
  <c r="O85" i="6" s="1"/>
  <c r="G73" i="1"/>
  <c r="I80" i="6"/>
  <c r="Q73" i="3"/>
  <c r="S73" i="3" s="1"/>
  <c r="K86" i="1"/>
  <c r="Q86" i="3" s="1"/>
  <c r="S86" i="3" s="1"/>
  <c r="L86" i="1" l="1"/>
  <c r="M86" i="1" s="1"/>
  <c r="T86" i="3" l="1"/>
  <c r="V86" i="3" s="1"/>
  <c r="N86" i="1"/>
  <c r="W86" i="3"/>
  <c r="Y86" i="3" s="1"/>
  <c r="Z86" i="3" l="1"/>
  <c r="AB86" i="3" s="1"/>
  <c r="O86" i="1"/>
  <c r="AC86" i="3" l="1"/>
  <c r="AE86" i="3" s="1"/>
  <c r="P86" i="1"/>
  <c r="Q86" i="1" l="1"/>
  <c r="AF86" i="3"/>
  <c r="AH86" i="3" s="1"/>
  <c r="AI86" i="3" l="1"/>
  <c r="AK86" i="3" s="1"/>
  <c r="R86" i="1"/>
  <c r="S86" i="1" l="1"/>
  <c r="AL86" i="3"/>
  <c r="AN86" i="3" s="1"/>
  <c r="T86" i="1" l="1"/>
  <c r="AO86" i="3"/>
  <c r="AQ86" i="3" s="1"/>
  <c r="T88" i="1" l="1"/>
  <c r="E86" i="3" s="1"/>
  <c r="I86" i="3" s="1"/>
  <c r="AR86" i="3"/>
  <c r="AT86" i="3" s="1"/>
</calcChain>
</file>

<file path=xl/sharedStrings.xml><?xml version="1.0" encoding="utf-8"?>
<sst xmlns="http://schemas.openxmlformats.org/spreadsheetml/2006/main" count="349" uniqueCount="123">
  <si>
    <t xml:space="preserve">Liquiditätsplanung </t>
  </si>
  <si>
    <t>monatlich</t>
  </si>
  <si>
    <t>Unternehmen</t>
  </si>
  <si>
    <t>Planungsintervall</t>
  </si>
  <si>
    <t>Planungsjahr</t>
  </si>
  <si>
    <t>Jahres</t>
  </si>
  <si>
    <t>"noch zu verteilen"</t>
  </si>
  <si>
    <t>Plandaten</t>
  </si>
  <si>
    <t>Plan</t>
  </si>
  <si>
    <t>2-monatlich</t>
  </si>
  <si>
    <t>vierteljährlich</t>
  </si>
  <si>
    <t>---------</t>
  </si>
  <si>
    <t>Ertrag</t>
  </si>
  <si>
    <t xml:space="preserve"> Summe Einnahmen</t>
  </si>
  <si>
    <t xml:space="preserve"> Aufwand</t>
  </si>
  <si>
    <t xml:space="preserve"> Summe Ausgaben</t>
  </si>
  <si>
    <t>Saldo Einn./Ausgaben im Betrieb</t>
  </si>
  <si>
    <t>Private Steuern</t>
  </si>
  <si>
    <t>Langfr. Kapitalanlage (z.B. Lebensvers.)</t>
  </si>
  <si>
    <t>Sonst. Entnahmen</t>
  </si>
  <si>
    <t>Tilgungsverpflichtungen</t>
  </si>
  <si>
    <t>Kreditaufnahme</t>
  </si>
  <si>
    <t>Monatssaldo/Quartalssaldo</t>
  </si>
  <si>
    <t>Liquidität (=Kontostand)</t>
  </si>
  <si>
    <t>geplante Liquidität am Ende</t>
  </si>
  <si>
    <t>Stand am : (Datum eingeben)</t>
  </si>
  <si>
    <t>Tagesgeld</t>
  </si>
  <si>
    <t>Privatkonto u. sonst. kurzf. Kapital</t>
  </si>
  <si>
    <t>Summe</t>
  </si>
  <si>
    <t>2-Monatlich</t>
  </si>
  <si>
    <t>Eingabe Ist-Werte</t>
  </si>
  <si>
    <t>Vierteljährlich</t>
  </si>
  <si>
    <t>Ist-Jahr</t>
  </si>
  <si>
    <t>Ist</t>
  </si>
  <si>
    <t>IST</t>
  </si>
  <si>
    <t>Einlagen</t>
  </si>
  <si>
    <t xml:space="preserve"> Entnahmen</t>
  </si>
  <si>
    <t>Summe Tilgung/Investitionen/Kredite</t>
  </si>
  <si>
    <t>Januar</t>
  </si>
  <si>
    <t>Februar</t>
  </si>
  <si>
    <t>März</t>
  </si>
  <si>
    <t>April</t>
  </si>
  <si>
    <t>Mai</t>
  </si>
  <si>
    <t>Juni</t>
  </si>
  <si>
    <t>Juli</t>
  </si>
  <si>
    <t>August</t>
  </si>
  <si>
    <t>September</t>
  </si>
  <si>
    <t>Oktober</t>
  </si>
  <si>
    <t>November</t>
  </si>
  <si>
    <t>Dezember</t>
  </si>
  <si>
    <t>Liquiditätsplanung Abgleich Planung - IST</t>
  </si>
  <si>
    <t xml:space="preserve">Differenz </t>
  </si>
  <si>
    <t>Plan - Ist</t>
  </si>
  <si>
    <t>Differenz</t>
  </si>
  <si>
    <t>Liquidität zu Planungsbeginn</t>
  </si>
  <si>
    <t>Stand am</t>
  </si>
  <si>
    <t>Startmonat</t>
  </si>
  <si>
    <t>Jan</t>
  </si>
  <si>
    <t>Feb</t>
  </si>
  <si>
    <t>Mrz</t>
  </si>
  <si>
    <t>Apr</t>
  </si>
  <si>
    <t>Jun</t>
  </si>
  <si>
    <t>Jul</t>
  </si>
  <si>
    <t>Aug</t>
  </si>
  <si>
    <t>Sep</t>
  </si>
  <si>
    <t>Okt</t>
  </si>
  <si>
    <t>Nov</t>
  </si>
  <si>
    <t>Dez</t>
  </si>
  <si>
    <t xml:space="preserve"> Gewinn zur Kontrolle der Eingabe</t>
  </si>
  <si>
    <r>
      <t xml:space="preserve">Tilgung/Investitionen/Kredite Betrieb </t>
    </r>
    <r>
      <rPr>
        <b/>
        <u/>
        <sz val="9"/>
        <rFont val="Arial"/>
        <family val="2"/>
      </rPr>
      <t>und</t>
    </r>
    <r>
      <rPr>
        <b/>
        <sz val="9"/>
        <rFont val="Arial"/>
        <family val="2"/>
      </rPr>
      <t xml:space="preserve"> Privat</t>
    </r>
  </si>
  <si>
    <t>E</t>
  </si>
  <si>
    <t>A</t>
  </si>
  <si>
    <t>Privat</t>
  </si>
  <si>
    <r>
      <t xml:space="preserve">Tilgung/Investitionen/Kredite Betrieb </t>
    </r>
    <r>
      <rPr>
        <b/>
        <u/>
        <sz val="10"/>
        <rFont val="Arial"/>
        <family val="2"/>
      </rPr>
      <t>und</t>
    </r>
    <r>
      <rPr>
        <b/>
        <sz val="10"/>
        <rFont val="Arial"/>
        <family val="2"/>
      </rPr>
      <t xml:space="preserve"> Privat</t>
    </r>
  </si>
  <si>
    <t>Tatsächliche Liquidität am Ende</t>
  </si>
  <si>
    <t>Plausibilisierung Liquidität am Ende des geplanten Buchführungsjahres</t>
  </si>
  <si>
    <t>Bitte tragen Sie unten die Endwerte aus dem fertigen Jahresabschluss des Planjahres ein.</t>
  </si>
  <si>
    <t>Bemerkungen</t>
  </si>
  <si>
    <t>Tilgung/Investitionen/Kredite</t>
  </si>
  <si>
    <t>Saldo Tilgung/Investitionen/Kredite</t>
  </si>
  <si>
    <t>Monats-/ Quartalssaldo</t>
  </si>
  <si>
    <t>Saldo kumuliert</t>
  </si>
  <si>
    <t>Ertrag Pflanzenbau</t>
  </si>
  <si>
    <t>Ertrag Tierhaltung</t>
  </si>
  <si>
    <t>Direktzahlungen</t>
  </si>
  <si>
    <t>Arbeiten f. Dritte, Dienstleistungen, übrige Erträge</t>
  </si>
  <si>
    <t>Aufwand Pflanzenbau</t>
  </si>
  <si>
    <t>Aufwand Tierhaltung</t>
  </si>
  <si>
    <t>Arbeiten durch Dritte</t>
  </si>
  <si>
    <t>Verbrauchsmaterial und Aufw. Direktvermarktung</t>
  </si>
  <si>
    <t>Personalaufwand</t>
  </si>
  <si>
    <t>Liegenschaftsaufwand ohne Abschr.</t>
  </si>
  <si>
    <t>Fahrzeug- und Transportaufwand ohne Abschr.</t>
  </si>
  <si>
    <t>Autoaufwand</t>
  </si>
  <si>
    <t>Sachversicherungen und Gebühren</t>
  </si>
  <si>
    <t>Energie und Entsorgung</t>
  </si>
  <si>
    <t>Verwaltungs- und Informatikaufwand</t>
  </si>
  <si>
    <t>sonstiger betrieblicher Aufwand</t>
  </si>
  <si>
    <t>Erträge</t>
  </si>
  <si>
    <t>Aufwände</t>
  </si>
  <si>
    <t>Nebeneinkommen</t>
  </si>
  <si>
    <t>Mieteinnahmen</t>
  </si>
  <si>
    <t>Privataufwand</t>
  </si>
  <si>
    <t>Private Versicherungen (KK, Haftpflicht etc.)</t>
  </si>
  <si>
    <t>Schuldzinsen Hypothek</t>
  </si>
  <si>
    <t>Schuldzinsen Privatdarlehen</t>
  </si>
  <si>
    <t>Debitoren</t>
  </si>
  <si>
    <t>Kreditoren</t>
  </si>
  <si>
    <t>Version vom : (Datum eingeben)</t>
  </si>
  <si>
    <t>Betrieb von:</t>
  </si>
  <si>
    <t>Betriebskonto</t>
  </si>
  <si>
    <t>Liquiditätsberechnung für landwirtschaftliche Betriebe</t>
  </si>
  <si>
    <t>Stand 15.11.2018</t>
  </si>
  <si>
    <t>Buchhaltung</t>
  </si>
  <si>
    <t>(Jahr)</t>
  </si>
  <si>
    <t>Nebenerfolg</t>
  </si>
  <si>
    <t>Einlagen aus Privatvermögen</t>
  </si>
  <si>
    <t xml:space="preserve"> Ausgaben</t>
  </si>
  <si>
    <t>Investitionen</t>
  </si>
  <si>
    <t>sonstiges +/- beachten</t>
  </si>
  <si>
    <r>
      <t>Aktuelle Liquidität</t>
    </r>
    <r>
      <rPr>
        <b/>
        <sz val="9"/>
        <rFont val="Arial"/>
        <family val="2"/>
      </rPr>
      <t xml:space="preserve">
</t>
    </r>
    <r>
      <rPr>
        <sz val="9"/>
        <rFont val="Arial"/>
        <family val="2"/>
      </rPr>
      <t>Kontostand zu Beginn der Planung inkl. Barkasse, Privatkonten usw.</t>
    </r>
  </si>
  <si>
    <r>
      <t>Kurzfristig liquide Mittel</t>
    </r>
    <r>
      <rPr>
        <b/>
        <sz val="10"/>
        <rFont val="Arial"/>
        <family val="2"/>
      </rPr>
      <t xml:space="preserve">
</t>
    </r>
    <r>
      <rPr>
        <sz val="10"/>
        <rFont val="Arial"/>
        <family val="2"/>
      </rPr>
      <t>Kontostand zu Beginn der Planung inkl. Barkasse, Privatkonten</t>
    </r>
  </si>
  <si>
    <t>Kasse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</si>
</sst>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0\ \ ;\-#,##0\ \ ;"/>
    <numFmt numFmtId="165" formatCode="#,##0__"/>
    <numFmt numFmtId="166" formatCode="\-#,##0\ \ ;;"/>
    <numFmt numFmtId="167" formatCode="\-#,##0__"/>
    <numFmt numFmtId="168" formatCode="\-#,##0\ \ ;#,##0\ \ ;"/>
    <numFmt numFmtId="169" formatCode="#,##0__;[Red]\-#,##0__"/>
    <numFmt numFmtId="170" formatCode="#,##0\ \ ;[Red]\-#,##0\ \ ;"/>
    <numFmt numFmtId="171" formatCode="#,##0;;"/>
    <numFmt numFmtId="172" formatCode="#,##0;;__"/>
    <numFmt numFmtId="173" formatCode="\-#,##0;;"/>
    <numFmt numFmtId="174" formatCode="mmmm"/>
    <numFmt numFmtId="175" formatCode="0;;;@"/>
  </numFmts>
  <fonts count="31" x14ac:knownFonts="1">
    <font>
      <sz val="10"/>
      <name val="Arial"/>
    </font>
    <font>
      <b/>
      <sz val="24"/>
      <name val="Arial"/>
      <family val="2"/>
    </font>
    <font>
      <b/>
      <sz val="12"/>
      <name val="Arial"/>
      <family val="2"/>
    </font>
    <font>
      <sz val="16"/>
      <name val="Arial"/>
      <family val="2"/>
    </font>
    <font>
      <sz val="18"/>
      <name val="Arial"/>
      <family val="2"/>
    </font>
    <font>
      <sz val="10"/>
      <name val="Arial"/>
      <family val="2"/>
    </font>
    <font>
      <b/>
      <sz val="14"/>
      <name val="Arial"/>
      <family val="2"/>
    </font>
    <font>
      <b/>
      <sz val="12"/>
      <name val="Arial"/>
      <family val="2"/>
    </font>
    <font>
      <sz val="12"/>
      <name val="Arial"/>
      <family val="2"/>
    </font>
    <font>
      <b/>
      <sz val="16"/>
      <name val="Arial"/>
      <family val="2"/>
    </font>
    <font>
      <b/>
      <sz val="18"/>
      <name val="Arial"/>
      <family val="2"/>
    </font>
    <font>
      <b/>
      <sz val="20"/>
      <color indexed="10"/>
      <name val="Arial"/>
      <family val="2"/>
    </font>
    <font>
      <b/>
      <sz val="18"/>
      <color indexed="10"/>
      <name val="Arial"/>
      <family val="2"/>
    </font>
    <font>
      <sz val="14"/>
      <name val="Arial"/>
      <family val="2"/>
    </font>
    <font>
      <sz val="11"/>
      <name val="Arial"/>
      <family val="2"/>
    </font>
    <font>
      <b/>
      <sz val="13"/>
      <name val="Arial"/>
      <family val="2"/>
    </font>
    <font>
      <b/>
      <sz val="13"/>
      <name val="Arial"/>
      <family val="2"/>
    </font>
    <font>
      <b/>
      <sz val="11"/>
      <name val="Arial"/>
      <family val="2"/>
    </font>
    <font>
      <b/>
      <sz val="9"/>
      <name val="Arial"/>
      <family val="2"/>
    </font>
    <font>
      <sz val="9"/>
      <name val="Arial"/>
      <family val="2"/>
    </font>
    <font>
      <b/>
      <sz val="11"/>
      <color indexed="10"/>
      <name val="Arial"/>
      <family val="2"/>
    </font>
    <font>
      <b/>
      <sz val="22"/>
      <name val="Arial"/>
      <family val="2"/>
    </font>
    <font>
      <b/>
      <sz val="10"/>
      <name val="Arial"/>
      <family val="2"/>
    </font>
    <font>
      <b/>
      <u/>
      <sz val="9"/>
      <name val="Arial"/>
      <family val="2"/>
    </font>
    <font>
      <sz val="9"/>
      <color indexed="10"/>
      <name val="Arial"/>
      <family val="2"/>
    </font>
    <font>
      <sz val="20"/>
      <name val="Arial"/>
      <family val="2"/>
    </font>
    <font>
      <b/>
      <sz val="26"/>
      <name val="Arial"/>
      <family val="2"/>
    </font>
    <font>
      <b/>
      <u/>
      <sz val="10"/>
      <name val="Arial"/>
      <family val="2"/>
    </font>
    <font>
      <sz val="10"/>
      <color rgb="FFFF0000"/>
      <name val="Arial"/>
      <family val="2"/>
    </font>
    <font>
      <b/>
      <sz val="22"/>
      <name val="Syntax LT Std"/>
      <family val="2"/>
    </font>
    <font>
      <b/>
      <sz val="10"/>
      <name val="Syntax LT Std"/>
      <family val="2"/>
    </font>
  </fonts>
  <fills count="12">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theme="1"/>
        <bgColor indexed="64"/>
      </patternFill>
    </fill>
    <fill>
      <patternFill patternType="solid">
        <fgColor theme="1" tint="4.9989318521683403E-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FFC000"/>
        <bgColor indexed="64"/>
      </patternFill>
    </fill>
  </fills>
  <borders count="208">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diagonal/>
    </border>
    <border>
      <left/>
      <right/>
      <top/>
      <bottom style="thick">
        <color indexed="64"/>
      </bottom>
      <diagonal/>
    </border>
    <border>
      <left style="thick">
        <color indexed="64"/>
      </left>
      <right/>
      <top style="thick">
        <color indexed="64"/>
      </top>
      <bottom/>
      <diagonal/>
    </border>
    <border>
      <left style="thin">
        <color indexed="64"/>
      </left>
      <right style="thick">
        <color indexed="64"/>
      </right>
      <top style="thick">
        <color indexed="64"/>
      </top>
      <bottom/>
      <diagonal/>
    </border>
    <border>
      <left style="thick">
        <color indexed="64"/>
      </left>
      <right style="thick">
        <color indexed="64"/>
      </right>
      <top style="thick">
        <color indexed="64"/>
      </top>
      <bottom/>
      <diagonal/>
    </border>
    <border>
      <left style="thick">
        <color indexed="64"/>
      </left>
      <right style="double">
        <color indexed="64"/>
      </right>
      <top style="double">
        <color indexed="64"/>
      </top>
      <bottom style="double">
        <color indexed="64"/>
      </bottom>
      <diagonal/>
    </border>
    <border>
      <left style="double">
        <color indexed="64"/>
      </left>
      <right style="thick">
        <color indexed="64"/>
      </right>
      <top style="double">
        <color indexed="64"/>
      </top>
      <bottom style="double">
        <color indexed="64"/>
      </bottom>
      <diagonal/>
    </border>
    <border>
      <left style="thick">
        <color indexed="64"/>
      </left>
      <right style="thick">
        <color indexed="64"/>
      </right>
      <top/>
      <bottom/>
      <diagonal/>
    </border>
    <border>
      <left style="thick">
        <color indexed="64"/>
      </left>
      <right style="hair">
        <color indexed="64"/>
      </right>
      <top/>
      <bottom/>
      <diagonal/>
    </border>
    <border>
      <left/>
      <right style="hair">
        <color indexed="64"/>
      </right>
      <top/>
      <bottom/>
      <diagonal/>
    </border>
    <border>
      <left style="hair">
        <color indexed="64"/>
      </left>
      <right style="thick">
        <color indexed="64"/>
      </right>
      <top/>
      <bottom/>
      <diagonal/>
    </border>
    <border>
      <left style="thick">
        <color indexed="64"/>
      </left>
      <right/>
      <top/>
      <bottom style="thick">
        <color indexed="64"/>
      </bottom>
      <diagonal/>
    </border>
    <border>
      <left style="thin">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hair">
        <color indexed="64"/>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thick">
        <color indexed="64"/>
      </left>
      <right style="thin">
        <color indexed="64"/>
      </right>
      <top/>
      <bottom style="hair">
        <color indexed="64"/>
      </bottom>
      <diagonal/>
    </border>
    <border>
      <left/>
      <right style="thick">
        <color indexed="64"/>
      </right>
      <top/>
      <bottom style="hair">
        <color indexed="64"/>
      </bottom>
      <diagonal/>
    </border>
    <border>
      <left style="thick">
        <color indexed="64"/>
      </left>
      <right style="thick">
        <color indexed="64"/>
      </right>
      <top/>
      <bottom style="hair">
        <color indexed="64"/>
      </bottom>
      <diagonal/>
    </border>
    <border>
      <left style="thick">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ck">
        <color indexed="64"/>
      </left>
      <right style="thin">
        <color indexed="64"/>
      </right>
      <top/>
      <bottom/>
      <diagonal/>
    </border>
    <border>
      <left/>
      <right style="thick">
        <color indexed="64"/>
      </right>
      <top/>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thick">
        <color indexed="64"/>
      </left>
      <right style="thick">
        <color indexed="64"/>
      </right>
      <top style="thick">
        <color indexed="64"/>
      </top>
      <bottom style="hair">
        <color indexed="64"/>
      </bottom>
      <diagonal/>
    </border>
    <border>
      <left/>
      <right/>
      <top style="thick">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ck">
        <color indexed="64"/>
      </left>
      <right style="hair">
        <color indexed="64"/>
      </right>
      <top/>
      <bottom style="hair">
        <color indexed="64"/>
      </bottom>
      <diagonal/>
    </border>
    <border>
      <left style="thick">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style="hair">
        <color indexed="64"/>
      </right>
      <top style="hair">
        <color indexed="64"/>
      </top>
      <bottom style="thin">
        <color indexed="64"/>
      </bottom>
      <diagonal/>
    </border>
    <border>
      <left style="thick">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style="hair">
        <color indexed="64"/>
      </right>
      <top style="thin">
        <color indexed="64"/>
      </top>
      <bottom style="thick">
        <color indexed="64"/>
      </bottom>
      <diagonal/>
    </border>
    <border>
      <left/>
      <right style="hair">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diagonal/>
    </border>
    <border>
      <left style="thick">
        <color indexed="64"/>
      </left>
      <right style="hair">
        <color indexed="64"/>
      </right>
      <top style="hair">
        <color indexed="64"/>
      </top>
      <bottom/>
      <diagonal/>
    </border>
    <border>
      <left style="thick">
        <color indexed="64"/>
      </left>
      <right style="thin">
        <color indexed="64"/>
      </right>
      <top style="hair">
        <color indexed="64"/>
      </top>
      <bottom style="hair">
        <color indexed="64"/>
      </bottom>
      <diagonal/>
    </border>
    <border>
      <left style="thick">
        <color indexed="64"/>
      </left>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style="hair">
        <color indexed="64"/>
      </right>
      <top/>
      <bottom style="thick">
        <color indexed="64"/>
      </bottom>
      <diagonal/>
    </border>
    <border>
      <left/>
      <right style="hair">
        <color indexed="64"/>
      </right>
      <top/>
      <bottom style="thick">
        <color indexed="64"/>
      </bottom>
      <diagonal/>
    </border>
    <border>
      <left style="thick">
        <color indexed="64"/>
      </left>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thick">
        <color indexed="64"/>
      </left>
      <right style="thick">
        <color indexed="64"/>
      </right>
      <top style="hair">
        <color indexed="64"/>
      </top>
      <bottom style="thin">
        <color indexed="64"/>
      </bottom>
      <diagonal/>
    </border>
    <border>
      <left style="thick">
        <color indexed="64"/>
      </left>
      <right style="hair">
        <color indexed="64"/>
      </right>
      <top style="hair">
        <color indexed="64"/>
      </top>
      <bottom style="thin">
        <color indexed="64"/>
      </bottom>
      <diagonal/>
    </border>
    <border>
      <left style="thick">
        <color indexed="64"/>
      </left>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top/>
      <bottom style="hair">
        <color indexed="64"/>
      </bottom>
      <diagonal/>
    </border>
    <border>
      <left style="thin">
        <color indexed="64"/>
      </left>
      <right style="thick">
        <color indexed="64"/>
      </right>
      <top/>
      <bottom style="hair">
        <color indexed="64"/>
      </bottom>
      <diagonal/>
    </border>
    <border>
      <left style="thick">
        <color indexed="64"/>
      </left>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n">
        <color indexed="64"/>
      </left>
      <right style="thick">
        <color indexed="64"/>
      </right>
      <top style="thin">
        <color indexed="64"/>
      </top>
      <bottom style="thick">
        <color indexed="64"/>
      </bottom>
      <diagonal/>
    </border>
    <border>
      <left/>
      <right style="thick">
        <color indexed="64"/>
      </right>
      <top style="hair">
        <color indexed="64"/>
      </top>
      <bottom style="thin">
        <color indexed="64"/>
      </bottom>
      <diagonal/>
    </border>
    <border>
      <left/>
      <right style="thick">
        <color indexed="64"/>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hair">
        <color indexed="64"/>
      </left>
      <right style="hair">
        <color indexed="64"/>
      </right>
      <top style="thin">
        <color indexed="64"/>
      </top>
      <bottom/>
      <diagonal/>
    </border>
    <border>
      <left style="thin">
        <color indexed="64"/>
      </left>
      <right style="thick">
        <color indexed="64"/>
      </right>
      <top/>
      <bottom style="thick">
        <color indexed="64"/>
      </bottom>
      <diagonal/>
    </border>
    <border>
      <left/>
      <right/>
      <top style="thick">
        <color indexed="64"/>
      </top>
      <bottom style="thick">
        <color indexed="64"/>
      </bottom>
      <diagonal/>
    </border>
    <border>
      <left style="thick">
        <color indexed="64"/>
      </left>
      <right/>
      <top style="hair">
        <color indexed="64"/>
      </top>
      <bottom/>
      <diagonal/>
    </border>
    <border>
      <left style="thin">
        <color indexed="64"/>
      </left>
      <right style="thick">
        <color indexed="64"/>
      </right>
      <top style="hair">
        <color indexed="64"/>
      </top>
      <bottom/>
      <diagonal/>
    </border>
    <border>
      <left style="thick">
        <color indexed="64"/>
      </left>
      <right/>
      <top style="hair">
        <color indexed="64"/>
      </top>
      <bottom style="thick">
        <color indexed="64"/>
      </bottom>
      <diagonal/>
    </border>
    <border>
      <left style="thick">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style="hair">
        <color indexed="64"/>
      </left>
      <right/>
      <top style="thick">
        <color indexed="64"/>
      </top>
      <bottom style="thick">
        <color indexed="64"/>
      </bottom>
      <diagonal/>
    </border>
    <border diagonalUp="1">
      <left/>
      <right/>
      <top/>
      <bottom/>
      <diagonal style="thin">
        <color indexed="64"/>
      </diagonal>
    </border>
    <border>
      <left/>
      <right style="thin">
        <color indexed="64"/>
      </right>
      <top style="thin">
        <color indexed="64"/>
      </top>
      <bottom/>
      <diagonal/>
    </border>
    <border>
      <left/>
      <right/>
      <top/>
      <bottom style="thin">
        <color indexed="64"/>
      </bottom>
      <diagonal/>
    </border>
    <border>
      <left style="thin">
        <color indexed="64"/>
      </left>
      <right style="thick">
        <color indexed="64"/>
      </right>
      <top/>
      <bottom/>
      <diagonal/>
    </border>
    <border>
      <left style="hair">
        <color indexed="64"/>
      </left>
      <right/>
      <top style="hair">
        <color indexed="64"/>
      </top>
      <bottom style="hair">
        <color indexed="64"/>
      </bottom>
      <diagonal/>
    </border>
    <border>
      <left style="hair">
        <color indexed="64"/>
      </left>
      <right/>
      <top style="hair">
        <color indexed="64"/>
      </top>
      <bottom style="thick">
        <color indexed="64"/>
      </bottom>
      <diagonal/>
    </border>
    <border>
      <left style="thick">
        <color indexed="64"/>
      </left>
      <right/>
      <top style="medium">
        <color indexed="64"/>
      </top>
      <bottom style="thick">
        <color indexed="64"/>
      </bottom>
      <diagonal/>
    </border>
    <border>
      <left style="medium">
        <color indexed="64"/>
      </left>
      <right style="thick">
        <color indexed="64"/>
      </right>
      <top style="thick">
        <color indexed="64"/>
      </top>
      <bottom style="thick">
        <color indexed="64"/>
      </bottom>
      <diagonal/>
    </border>
    <border>
      <left style="hair">
        <color indexed="64"/>
      </left>
      <right style="medium">
        <color indexed="64"/>
      </right>
      <top style="thick">
        <color indexed="64"/>
      </top>
      <bottom style="thick">
        <color indexed="64"/>
      </bottom>
      <diagonal/>
    </border>
    <border>
      <left style="hair">
        <color indexed="64"/>
      </left>
      <right/>
      <top/>
      <bottom style="hair">
        <color indexed="64"/>
      </bottom>
      <diagonal/>
    </border>
    <border>
      <left style="medium">
        <color indexed="64"/>
      </left>
      <right style="thick">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diagonal/>
    </border>
    <border>
      <left style="hair">
        <color indexed="64"/>
      </left>
      <right/>
      <top style="thick">
        <color indexed="64"/>
      </top>
      <bottom style="hair">
        <color indexed="64"/>
      </bottom>
      <diagonal/>
    </border>
    <border>
      <left style="medium">
        <color indexed="64"/>
      </left>
      <right style="thick">
        <color indexed="64"/>
      </right>
      <top style="thick">
        <color indexed="64"/>
      </top>
      <bottom style="hair">
        <color indexed="64"/>
      </bottom>
      <diagonal/>
    </border>
    <border>
      <left style="hair">
        <color indexed="64"/>
      </left>
      <right style="medium">
        <color indexed="64"/>
      </right>
      <top style="thick">
        <color indexed="64"/>
      </top>
      <bottom style="hair">
        <color indexed="64"/>
      </bottom>
      <diagonal/>
    </border>
    <border>
      <left style="medium">
        <color indexed="64"/>
      </left>
      <right style="thick">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ck">
        <color indexed="64"/>
      </right>
      <top style="hair">
        <color indexed="64"/>
      </top>
      <bottom style="thick">
        <color indexed="64"/>
      </bottom>
      <diagonal/>
    </border>
    <border>
      <left style="hair">
        <color indexed="64"/>
      </left>
      <right style="medium">
        <color indexed="64"/>
      </right>
      <top style="hair">
        <color indexed="64"/>
      </top>
      <bottom style="thick">
        <color indexed="64"/>
      </bottom>
      <diagonal/>
    </border>
    <border>
      <left style="hair">
        <color indexed="64"/>
      </left>
      <right/>
      <top/>
      <bottom style="thick">
        <color indexed="64"/>
      </bottom>
      <diagonal/>
    </border>
    <border>
      <left style="medium">
        <color indexed="64"/>
      </left>
      <right style="thick">
        <color indexed="64"/>
      </right>
      <top/>
      <bottom style="thick">
        <color indexed="64"/>
      </bottom>
      <diagonal/>
    </border>
    <border>
      <left style="hair">
        <color indexed="64"/>
      </left>
      <right style="medium">
        <color indexed="64"/>
      </right>
      <top/>
      <bottom style="thick">
        <color indexed="64"/>
      </bottom>
      <diagonal/>
    </border>
    <border>
      <left style="thick">
        <color indexed="64"/>
      </left>
      <right style="thin">
        <color indexed="64"/>
      </right>
      <top style="hair">
        <color indexed="64"/>
      </top>
      <bottom style="thin">
        <color indexed="64"/>
      </bottom>
      <diagonal/>
    </border>
    <border>
      <left style="medium">
        <color indexed="64"/>
      </left>
      <right style="thick">
        <color indexed="64"/>
      </right>
      <top style="hair">
        <color indexed="64"/>
      </top>
      <bottom style="thin">
        <color indexed="64"/>
      </bottom>
      <diagonal/>
    </border>
    <border>
      <left style="hair">
        <color indexed="64"/>
      </left>
      <right style="medium">
        <color indexed="64"/>
      </right>
      <top style="hair">
        <color indexed="64"/>
      </top>
      <bottom/>
      <diagonal/>
    </border>
    <border>
      <left style="hair">
        <color indexed="64"/>
      </left>
      <right/>
      <top style="thin">
        <color indexed="64"/>
      </top>
      <bottom style="thick">
        <color indexed="64"/>
      </bottom>
      <diagonal/>
    </border>
    <border>
      <left style="medium">
        <color indexed="64"/>
      </left>
      <right style="thick">
        <color indexed="64"/>
      </right>
      <top style="thin">
        <color indexed="64"/>
      </top>
      <bottom style="thick">
        <color indexed="64"/>
      </bottom>
      <diagonal/>
    </border>
    <border>
      <left style="hair">
        <color indexed="64"/>
      </left>
      <right style="medium">
        <color indexed="64"/>
      </right>
      <top style="thin">
        <color indexed="64"/>
      </top>
      <bottom style="thick">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style="hair">
        <color indexed="64"/>
      </top>
      <bottom style="thick">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n">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thick">
        <color indexed="64"/>
      </bottom>
      <diagonal/>
    </border>
    <border>
      <left style="hair">
        <color indexed="64"/>
      </left>
      <right style="thick">
        <color indexed="64"/>
      </right>
      <top/>
      <bottom style="thick">
        <color indexed="64"/>
      </bottom>
      <diagonal/>
    </border>
    <border>
      <left/>
      <right style="medium">
        <color indexed="64"/>
      </right>
      <top style="hair">
        <color indexed="64"/>
      </top>
      <bottom style="hair">
        <color indexed="64"/>
      </bottom>
      <diagonal/>
    </border>
    <border>
      <left style="medium">
        <color indexed="64"/>
      </left>
      <right style="hair">
        <color indexed="64"/>
      </right>
      <top/>
      <bottom style="thick">
        <color indexed="64"/>
      </bottom>
      <diagonal/>
    </border>
    <border>
      <left style="medium">
        <color indexed="64"/>
      </left>
      <right style="hair">
        <color indexed="64"/>
      </right>
      <top style="thick">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ck">
        <color indexed="64"/>
      </bottom>
      <diagonal/>
    </border>
    <border>
      <left style="thick">
        <color indexed="64"/>
      </left>
      <right style="medium">
        <color indexed="64"/>
      </right>
      <top/>
      <bottom style="hair">
        <color indexed="64"/>
      </bottom>
      <diagonal/>
    </border>
    <border>
      <left style="medium">
        <color indexed="64"/>
      </left>
      <right style="medium">
        <color indexed="64"/>
      </right>
      <top/>
      <bottom/>
      <diagonal/>
    </border>
    <border>
      <left/>
      <right style="medium">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thick">
        <color indexed="64"/>
      </bottom>
      <diagonal/>
    </border>
    <border>
      <left/>
      <right style="hair">
        <color indexed="64"/>
      </right>
      <top style="medium">
        <color indexed="64"/>
      </top>
      <bottom style="thick">
        <color indexed="64"/>
      </bottom>
      <diagonal/>
    </border>
    <border>
      <left style="hair">
        <color indexed="64"/>
      </left>
      <right style="medium">
        <color indexed="64"/>
      </right>
      <top style="medium">
        <color indexed="64"/>
      </top>
      <bottom style="thick">
        <color indexed="64"/>
      </bottom>
      <diagonal/>
    </border>
    <border>
      <left style="medium">
        <color indexed="64"/>
      </left>
      <right style="hair">
        <color indexed="64"/>
      </right>
      <top style="thick">
        <color indexed="64"/>
      </top>
      <bottom style="medium">
        <color indexed="64"/>
      </bottom>
      <diagonal/>
    </border>
    <border>
      <left style="hair">
        <color indexed="64"/>
      </left>
      <right style="hair">
        <color indexed="64"/>
      </right>
      <top style="thick">
        <color indexed="64"/>
      </top>
      <bottom style="medium">
        <color indexed="64"/>
      </bottom>
      <diagonal/>
    </border>
    <border>
      <left style="hair">
        <color indexed="64"/>
      </left>
      <right style="medium">
        <color indexed="64"/>
      </right>
      <top style="thick">
        <color indexed="64"/>
      </top>
      <bottom style="medium">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medium">
        <color indexed="64"/>
      </left>
      <right style="medium">
        <color indexed="64"/>
      </right>
      <top style="hair">
        <color indexed="64"/>
      </top>
      <bottom/>
      <diagonal/>
    </border>
    <border>
      <left style="thick">
        <color indexed="64"/>
      </left>
      <right style="thin">
        <color indexed="64"/>
      </right>
      <top style="hair">
        <color indexed="64"/>
      </top>
      <bottom/>
      <diagonal/>
    </border>
    <border>
      <left style="hair">
        <color indexed="64"/>
      </left>
      <right style="medium">
        <color indexed="64"/>
      </right>
      <top/>
      <bottom/>
      <diagonal/>
    </border>
    <border>
      <left style="medium">
        <color indexed="64"/>
      </left>
      <right style="hair">
        <color indexed="64"/>
      </right>
      <top style="hair">
        <color indexed="64"/>
      </top>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ck">
        <color indexed="64"/>
      </bottom>
      <diagonal/>
    </border>
    <border>
      <left style="medium">
        <color indexed="64"/>
      </left>
      <right style="thick">
        <color indexed="64"/>
      </right>
      <top/>
      <bottom/>
      <diagonal/>
    </border>
    <border>
      <left/>
      <right style="thick">
        <color indexed="64"/>
      </right>
      <top/>
      <bottom style="thick">
        <color indexed="64"/>
      </bottom>
      <diagonal/>
    </border>
    <border>
      <left style="medium">
        <color indexed="64"/>
      </left>
      <right style="hair">
        <color indexed="64"/>
      </right>
      <top style="thick">
        <color indexed="64"/>
      </top>
      <bottom/>
      <diagonal/>
    </border>
    <border>
      <left style="hair">
        <color indexed="64"/>
      </left>
      <right style="hair">
        <color indexed="64"/>
      </right>
      <top style="thick">
        <color indexed="64"/>
      </top>
      <bottom/>
      <diagonal/>
    </border>
    <border>
      <left style="hair">
        <color indexed="64"/>
      </left>
      <right style="hair">
        <color indexed="64"/>
      </right>
      <top/>
      <bottom style="medium">
        <color indexed="64"/>
      </bottom>
      <diagonal/>
    </border>
    <border>
      <left style="hair">
        <color indexed="64"/>
      </left>
      <right/>
      <top style="thick">
        <color indexed="64"/>
      </top>
      <bottom/>
      <diagonal/>
    </border>
    <border>
      <left/>
      <right style="hair">
        <color indexed="64"/>
      </right>
      <top style="hair">
        <color indexed="64"/>
      </top>
      <bottom style="hair">
        <color indexed="64"/>
      </bottom>
      <diagonal/>
    </border>
    <border>
      <left/>
      <right style="medium">
        <color indexed="64"/>
      </right>
      <top style="thick">
        <color indexed="64"/>
      </top>
      <bottom/>
      <diagonal/>
    </border>
    <border>
      <left style="thick">
        <color indexed="64"/>
      </left>
      <right/>
      <top style="thin">
        <color indexed="64"/>
      </top>
      <bottom style="thin">
        <color indexed="64"/>
      </bottom>
      <diagonal/>
    </border>
    <border>
      <left style="hair">
        <color indexed="64"/>
      </left>
      <right style="thick">
        <color indexed="64"/>
      </right>
      <top style="thick">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thick">
        <color indexed="64"/>
      </bottom>
      <diagonal/>
    </border>
    <border>
      <left style="thick">
        <color indexed="64"/>
      </left>
      <right style="hair">
        <color indexed="64"/>
      </right>
      <top style="thick">
        <color indexed="64"/>
      </top>
      <bottom/>
      <diagonal/>
    </border>
    <border>
      <left style="hair">
        <color indexed="64"/>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thick">
        <color indexed="64"/>
      </right>
      <top style="hair">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
      <left/>
      <right style="thick">
        <color indexed="64"/>
      </right>
      <top style="thick">
        <color indexed="64"/>
      </top>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745">
    <xf numFmtId="0" fontId="0" fillId="0" borderId="0" xfId="0"/>
    <xf numFmtId="0" fontId="0" fillId="0" borderId="0" xfId="0" applyProtection="1"/>
    <xf numFmtId="0" fontId="0" fillId="0" borderId="0" xfId="0" applyAlignment="1" applyProtection="1">
      <alignment vertical="center"/>
    </xf>
    <xf numFmtId="0" fontId="9" fillId="3" borderId="0" xfId="0" applyFont="1" applyFill="1" applyBorder="1" applyAlignment="1" applyProtection="1">
      <alignment horizontal="left" vertical="center"/>
    </xf>
    <xf numFmtId="0" fontId="0" fillId="3" borderId="0" xfId="0" applyFill="1" applyBorder="1" applyAlignment="1" applyProtection="1">
      <alignment vertical="center"/>
    </xf>
    <xf numFmtId="0" fontId="0" fillId="3" borderId="0" xfId="0" applyFill="1" applyAlignment="1" applyProtection="1">
      <alignment vertical="center"/>
    </xf>
    <xf numFmtId="0" fontId="4" fillId="3" borderId="0" xfId="0" applyFont="1" applyFill="1" applyBorder="1" applyAlignment="1" applyProtection="1">
      <alignment vertical="center"/>
    </xf>
    <xf numFmtId="0" fontId="0" fillId="0" borderId="0" xfId="0" applyBorder="1" applyAlignment="1" applyProtection="1">
      <alignment vertical="center"/>
    </xf>
    <xf numFmtId="0" fontId="0" fillId="0" borderId="5" xfId="0" applyBorder="1" applyAlignment="1" applyProtection="1">
      <alignment vertical="center"/>
    </xf>
    <xf numFmtId="0" fontId="11"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9" fillId="0" borderId="0" xfId="0" applyFont="1" applyAlignment="1" applyProtection="1">
      <alignment vertical="center"/>
    </xf>
    <xf numFmtId="0" fontId="6" fillId="0" borderId="0" xfId="0" applyFont="1" applyAlignment="1" applyProtection="1">
      <alignment vertical="center"/>
    </xf>
    <xf numFmtId="0" fontId="3" fillId="0" borderId="0" xfId="0" applyFont="1" applyAlignment="1" applyProtection="1">
      <alignment vertical="center"/>
    </xf>
    <xf numFmtId="0" fontId="2" fillId="0" borderId="0" xfId="0" applyFont="1" applyAlignment="1" applyProtection="1">
      <alignment vertical="center"/>
    </xf>
    <xf numFmtId="0" fontId="2" fillId="3" borderId="0" xfId="0" applyFont="1" applyFill="1" applyBorder="1" applyAlignment="1" applyProtection="1">
      <alignment vertical="center"/>
    </xf>
    <xf numFmtId="0" fontId="15" fillId="0" borderId="0" xfId="0" applyFont="1" applyBorder="1" applyAlignment="1" applyProtection="1">
      <alignment vertical="center"/>
    </xf>
    <xf numFmtId="0" fontId="15" fillId="3" borderId="0" xfId="0" applyFont="1" applyFill="1" applyBorder="1" applyAlignment="1" applyProtection="1">
      <alignment vertical="center"/>
    </xf>
    <xf numFmtId="0" fontId="9" fillId="0" borderId="0" xfId="0" applyFont="1" applyBorder="1" applyAlignment="1" applyProtection="1">
      <alignment vertical="center"/>
    </xf>
    <xf numFmtId="0" fontId="7" fillId="0" borderId="0" xfId="0" applyFont="1" applyBorder="1" applyAlignment="1" applyProtection="1">
      <alignment vertical="center"/>
    </xf>
    <xf numFmtId="0" fontId="7" fillId="3" borderId="0" xfId="0" applyFont="1" applyFill="1" applyBorder="1" applyAlignment="1" applyProtection="1">
      <alignment vertical="center"/>
    </xf>
    <xf numFmtId="169" fontId="6" fillId="3" borderId="0" xfId="0" applyNumberFormat="1" applyFont="1" applyFill="1" applyBorder="1" applyAlignment="1" applyProtection="1">
      <alignment vertical="center"/>
    </xf>
    <xf numFmtId="169" fontId="6" fillId="0" borderId="0" xfId="0" applyNumberFormat="1" applyFont="1" applyBorder="1" applyAlignment="1" applyProtection="1">
      <alignment vertical="center"/>
    </xf>
    <xf numFmtId="0" fontId="0" fillId="3" borderId="0" xfId="0" applyFill="1" applyBorder="1" applyProtection="1"/>
    <xf numFmtId="0" fontId="0" fillId="3" borderId="0" xfId="0" applyFill="1" applyProtection="1"/>
    <xf numFmtId="0" fontId="0" fillId="0" borderId="0" xfId="0" applyAlignment="1" applyProtection="1">
      <alignment horizontal="left" vertical="top"/>
    </xf>
    <xf numFmtId="0" fontId="0" fillId="0" borderId="0" xfId="0" applyAlignment="1" applyProtection="1"/>
    <xf numFmtId="0" fontId="8" fillId="3" borderId="0" xfId="0" applyFont="1" applyFill="1" applyBorder="1" applyAlignment="1" applyProtection="1">
      <alignment horizontal="center" vertical="center"/>
    </xf>
    <xf numFmtId="171" fontId="9" fillId="0" borderId="0" xfId="0" applyNumberFormat="1" applyFont="1" applyAlignment="1" applyProtection="1">
      <alignment vertical="center"/>
    </xf>
    <xf numFmtId="0" fontId="7" fillId="0" borderId="0" xfId="0" applyFont="1" applyAlignment="1" applyProtection="1">
      <alignment vertical="center"/>
    </xf>
    <xf numFmtId="0" fontId="0" fillId="0" borderId="0" xfId="0" applyBorder="1" applyProtection="1"/>
    <xf numFmtId="0" fontId="0" fillId="0" borderId="99" xfId="0" applyBorder="1" applyProtection="1"/>
    <xf numFmtId="0" fontId="0" fillId="0" borderId="5" xfId="0" applyBorder="1" applyProtection="1"/>
    <xf numFmtId="0" fontId="0" fillId="0" borderId="0" xfId="0" applyAlignment="1" applyProtection="1">
      <alignment horizontal="left" vertical="center"/>
    </xf>
    <xf numFmtId="168" fontId="9" fillId="3" borderId="100" xfId="0" applyNumberFormat="1" applyFont="1" applyFill="1" applyBorder="1" applyAlignment="1" applyProtection="1">
      <alignment horizontal="left" vertical="center"/>
    </xf>
    <xf numFmtId="0" fontId="9" fillId="3" borderId="0" xfId="0" applyFont="1" applyFill="1" applyAlignment="1" applyProtection="1">
      <alignment vertical="center"/>
    </xf>
    <xf numFmtId="0" fontId="6" fillId="3" borderId="0" xfId="0" applyFont="1" applyFill="1" applyAlignment="1" applyProtection="1">
      <alignment vertical="center"/>
    </xf>
    <xf numFmtId="0" fontId="8" fillId="3" borderId="17" xfId="0" applyFont="1" applyFill="1" applyBorder="1" applyAlignment="1" applyProtection="1">
      <alignment horizontal="center" vertical="center"/>
    </xf>
    <xf numFmtId="0" fontId="2" fillId="3" borderId="0" xfId="0" applyFont="1" applyFill="1" applyAlignment="1" applyProtection="1">
      <alignment vertical="center"/>
    </xf>
    <xf numFmtId="0" fontId="16" fillId="3" borderId="0" xfId="0" applyFont="1" applyFill="1" applyBorder="1" applyAlignment="1" applyProtection="1">
      <alignment vertical="center"/>
    </xf>
    <xf numFmtId="0" fontId="7" fillId="3" borderId="0" xfId="0" applyFont="1" applyFill="1" applyAlignment="1" applyProtection="1">
      <alignment vertical="center"/>
    </xf>
    <xf numFmtId="166" fontId="0" fillId="3" borderId="0" xfId="0" applyNumberFormat="1" applyFill="1" applyAlignment="1" applyProtection="1">
      <alignment vertical="center"/>
    </xf>
    <xf numFmtId="166" fontId="0" fillId="3" borderId="0" xfId="0" applyNumberFormat="1" applyFill="1" applyBorder="1" applyAlignment="1" applyProtection="1">
      <alignment vertical="center"/>
    </xf>
    <xf numFmtId="166" fontId="6" fillId="3" borderId="0" xfId="0" applyNumberFormat="1" applyFont="1" applyFill="1" applyAlignment="1" applyProtection="1">
      <alignment vertical="center"/>
    </xf>
    <xf numFmtId="0" fontId="2" fillId="3" borderId="0" xfId="0" applyFont="1" applyFill="1" applyProtection="1"/>
    <xf numFmtId="14" fontId="0" fillId="3" borderId="0" xfId="0" applyNumberFormat="1" applyFill="1" applyAlignment="1" applyProtection="1">
      <alignment vertical="center"/>
    </xf>
    <xf numFmtId="0" fontId="14" fillId="0" borderId="0" xfId="0" applyFont="1" applyAlignment="1" applyProtection="1">
      <alignment vertical="center"/>
    </xf>
    <xf numFmtId="0" fontId="17" fillId="0" borderId="0" xfId="0" applyFont="1" applyAlignment="1" applyProtection="1">
      <alignment vertical="center"/>
    </xf>
    <xf numFmtId="0" fontId="17" fillId="0" borderId="0" xfId="0" applyFont="1" applyBorder="1" applyAlignment="1" applyProtection="1">
      <alignment vertical="center"/>
    </xf>
    <xf numFmtId="0" fontId="14" fillId="3" borderId="0" xfId="0" applyFont="1" applyFill="1" applyBorder="1" applyAlignment="1" applyProtection="1">
      <alignment vertical="center"/>
    </xf>
    <xf numFmtId="0" fontId="14" fillId="0" borderId="0" xfId="0" applyFont="1" applyProtection="1"/>
    <xf numFmtId="0" fontId="14" fillId="0" borderId="0" xfId="0" applyNumberFormat="1" applyFont="1" applyAlignment="1" applyProtection="1">
      <alignment vertical="center"/>
    </xf>
    <xf numFmtId="0" fontId="14" fillId="0" borderId="128" xfId="0" applyFont="1" applyBorder="1" applyAlignment="1" applyProtection="1">
      <alignment vertical="center"/>
    </xf>
    <xf numFmtId="0" fontId="0" fillId="0" borderId="128" xfId="0" applyBorder="1" applyAlignment="1" applyProtection="1">
      <alignment vertical="center"/>
    </xf>
    <xf numFmtId="174" fontId="0" fillId="0" borderId="128" xfId="0" applyNumberFormat="1" applyBorder="1" applyAlignment="1" applyProtection="1">
      <alignment vertical="center"/>
    </xf>
    <xf numFmtId="0" fontId="9" fillId="0" borderId="128" xfId="0" applyFont="1" applyBorder="1" applyAlignment="1" applyProtection="1">
      <alignment vertical="center"/>
    </xf>
    <xf numFmtId="0" fontId="2" fillId="0" borderId="128" xfId="0" applyFont="1" applyBorder="1" applyAlignment="1" applyProtection="1">
      <alignment vertical="center"/>
    </xf>
    <xf numFmtId="0" fontId="2" fillId="3" borderId="128" xfId="0" applyFont="1" applyFill="1" applyBorder="1" applyAlignment="1" applyProtection="1">
      <alignment vertical="center"/>
    </xf>
    <xf numFmtId="0" fontId="18" fillId="0" borderId="0" xfId="0" applyFont="1" applyBorder="1" applyAlignment="1" applyProtection="1">
      <alignment vertical="center"/>
    </xf>
    <xf numFmtId="0" fontId="22" fillId="0" borderId="16" xfId="0" applyFont="1" applyBorder="1" applyAlignment="1" applyProtection="1">
      <alignment vertical="center"/>
    </xf>
    <xf numFmtId="0" fontId="22" fillId="3" borderId="45" xfId="0" applyFont="1" applyFill="1" applyBorder="1" applyAlignment="1" applyProtection="1">
      <alignment vertical="center"/>
    </xf>
    <xf numFmtId="0" fontId="17" fillId="4" borderId="77" xfId="0" applyNumberFormat="1" applyFont="1" applyFill="1" applyBorder="1" applyAlignment="1" applyProtection="1">
      <alignment horizontal="center" vertical="center" shrinkToFit="1"/>
      <protection locked="0"/>
    </xf>
    <xf numFmtId="0" fontId="18" fillId="0" borderId="7" xfId="0" applyFont="1" applyBorder="1" applyAlignment="1" applyProtection="1">
      <alignment horizontal="center" vertical="center"/>
    </xf>
    <xf numFmtId="0" fontId="18" fillId="0" borderId="8" xfId="0" applyFont="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Continuous" vertical="center"/>
    </xf>
    <xf numFmtId="0" fontId="18" fillId="3" borderId="84" xfId="0" applyFont="1" applyFill="1" applyBorder="1" applyAlignment="1" applyProtection="1">
      <alignment horizontal="center" vertical="center" shrinkToFit="1"/>
    </xf>
    <xf numFmtId="0" fontId="18" fillId="3" borderId="85" xfId="0" applyFont="1" applyFill="1" applyBorder="1" applyAlignment="1" applyProtection="1">
      <alignment horizontal="center" vertical="center" shrinkToFit="1"/>
    </xf>
    <xf numFmtId="0" fontId="18" fillId="3" borderId="87" xfId="0" applyFont="1" applyFill="1" applyBorder="1" applyAlignment="1" applyProtection="1">
      <alignment horizontal="center" vertical="center" shrinkToFit="1"/>
    </xf>
    <xf numFmtId="0" fontId="18" fillId="3" borderId="0" xfId="0" applyFont="1" applyFill="1" applyBorder="1" applyAlignment="1" applyProtection="1">
      <alignment horizontal="center" vertical="center"/>
    </xf>
    <xf numFmtId="0" fontId="18" fillId="0" borderId="12" xfId="0" applyFont="1" applyBorder="1" applyAlignment="1" applyProtection="1">
      <alignment horizontal="center" vertical="center" wrapText="1"/>
    </xf>
    <xf numFmtId="0" fontId="18" fillId="0" borderId="13" xfId="0" applyFont="1" applyBorder="1" applyAlignment="1" applyProtection="1">
      <alignment horizontal="center" vertical="center"/>
    </xf>
    <xf numFmtId="0" fontId="18" fillId="0" borderId="14" xfId="0" applyFont="1" applyBorder="1" applyAlignment="1" applyProtection="1">
      <alignment horizontal="center" vertical="center"/>
    </xf>
    <xf numFmtId="0" fontId="18" fillId="0" borderId="15" xfId="0" applyFont="1" applyBorder="1" applyAlignment="1" applyProtection="1">
      <alignment horizontal="center" vertical="center"/>
    </xf>
    <xf numFmtId="0" fontId="19" fillId="3" borderId="0" xfId="0" applyFont="1" applyFill="1" applyBorder="1" applyAlignment="1" applyProtection="1">
      <alignment horizontal="center" vertical="center"/>
    </xf>
    <xf numFmtId="165" fontId="19" fillId="3" borderId="0" xfId="0" applyNumberFormat="1" applyFont="1" applyFill="1" applyBorder="1" applyAlignment="1" applyProtection="1">
      <alignment horizontal="right" vertical="center" shrinkToFit="1"/>
    </xf>
    <xf numFmtId="164" fontId="19" fillId="3" borderId="25" xfId="0" applyNumberFormat="1" applyFont="1" applyFill="1" applyBorder="1" applyAlignment="1" applyProtection="1">
      <alignment vertical="center" shrinkToFit="1"/>
    </xf>
    <xf numFmtId="0" fontId="19" fillId="3" borderId="42" xfId="0" applyFont="1" applyFill="1" applyBorder="1" applyAlignment="1" applyProtection="1">
      <alignment vertical="center"/>
    </xf>
    <xf numFmtId="165" fontId="18" fillId="3" borderId="0" xfId="0" applyNumberFormat="1" applyFont="1" applyFill="1" applyBorder="1" applyAlignment="1" applyProtection="1">
      <alignment horizontal="right" vertical="center" shrinkToFit="1"/>
    </xf>
    <xf numFmtId="0" fontId="22" fillId="3" borderId="59" xfId="0" applyFont="1" applyFill="1" applyBorder="1" applyAlignment="1" applyProtection="1">
      <alignment vertical="center"/>
    </xf>
    <xf numFmtId="0" fontId="19" fillId="0" borderId="0" xfId="0" applyFont="1" applyAlignment="1" applyProtection="1">
      <alignment horizontal="left" vertical="top"/>
    </xf>
    <xf numFmtId="0" fontId="19" fillId="0" borderId="0" xfId="0" applyFont="1" applyProtection="1"/>
    <xf numFmtId="0" fontId="18" fillId="3" borderId="0" xfId="0" applyFont="1" applyFill="1" applyBorder="1" applyAlignment="1" applyProtection="1">
      <alignment vertical="center"/>
    </xf>
    <xf numFmtId="0" fontId="18" fillId="3" borderId="0" xfId="0" applyFont="1" applyFill="1" applyBorder="1" applyAlignment="1" applyProtection="1">
      <alignment horizontal="right" vertical="center" shrinkToFit="1"/>
    </xf>
    <xf numFmtId="167" fontId="19" fillId="3" borderId="0" xfId="0" applyNumberFormat="1" applyFont="1" applyFill="1" applyBorder="1" applyAlignment="1" applyProtection="1">
      <alignment horizontal="right" vertical="center" shrinkToFit="1"/>
    </xf>
    <xf numFmtId="0" fontId="18" fillId="3" borderId="57" xfId="0" applyFont="1" applyFill="1" applyBorder="1" applyAlignment="1" applyProtection="1">
      <alignment vertical="center"/>
    </xf>
    <xf numFmtId="0" fontId="18" fillId="3" borderId="39" xfId="0" applyFont="1" applyFill="1" applyBorder="1" applyAlignment="1" applyProtection="1">
      <alignment vertical="center"/>
    </xf>
    <xf numFmtId="167" fontId="18" fillId="3" borderId="0" xfId="0" applyNumberFormat="1" applyFont="1" applyFill="1" applyBorder="1" applyAlignment="1" applyProtection="1">
      <alignment horizontal="right" vertical="center" shrinkToFit="1"/>
    </xf>
    <xf numFmtId="166" fontId="18" fillId="3" borderId="61" xfId="0" applyNumberFormat="1" applyFont="1" applyFill="1" applyBorder="1" applyAlignment="1" applyProtection="1">
      <alignment vertical="center" shrinkToFit="1"/>
    </xf>
    <xf numFmtId="169" fontId="18" fillId="3" borderId="0" xfId="0" applyNumberFormat="1" applyFont="1" applyFill="1" applyBorder="1" applyAlignment="1" applyProtection="1">
      <alignment vertical="center"/>
    </xf>
    <xf numFmtId="0" fontId="18" fillId="3" borderId="64" xfId="0" applyFont="1" applyFill="1" applyBorder="1" applyAlignment="1" applyProtection="1">
      <alignment horizontal="left" vertical="center" wrapText="1"/>
    </xf>
    <xf numFmtId="169" fontId="18" fillId="3" borderId="0" xfId="0" applyNumberFormat="1" applyFont="1" applyFill="1" applyBorder="1" applyAlignment="1" applyProtection="1">
      <alignment horizontal="right" vertical="center" shrinkToFit="1"/>
    </xf>
    <xf numFmtId="170" fontId="18" fillId="3" borderId="19" xfId="0" applyNumberFormat="1" applyFont="1" applyFill="1" applyBorder="1" applyAlignment="1" applyProtection="1">
      <alignment vertical="center" shrinkToFit="1"/>
    </xf>
    <xf numFmtId="0" fontId="18" fillId="0" borderId="0" xfId="0" applyFont="1" applyBorder="1" applyAlignment="1" applyProtection="1">
      <alignment horizontal="left" vertical="center"/>
    </xf>
    <xf numFmtId="165" fontId="19" fillId="3" borderId="0" xfId="0" applyNumberFormat="1" applyFont="1" applyFill="1" applyBorder="1" applyAlignment="1" applyProtection="1">
      <alignment vertical="center"/>
    </xf>
    <xf numFmtId="165" fontId="18" fillId="3" borderId="0" xfId="0" applyNumberFormat="1" applyFont="1" applyFill="1" applyBorder="1" applyAlignment="1" applyProtection="1">
      <alignment vertical="center"/>
    </xf>
    <xf numFmtId="164" fontId="18" fillId="3" borderId="47" xfId="0" applyNumberFormat="1" applyFont="1" applyFill="1" applyBorder="1" applyAlignment="1" applyProtection="1">
      <alignment vertical="center" shrinkToFit="1"/>
    </xf>
    <xf numFmtId="167" fontId="19" fillId="3" borderId="0" xfId="0" applyNumberFormat="1" applyFont="1" applyFill="1" applyBorder="1" applyAlignment="1" applyProtection="1">
      <alignment vertical="center"/>
    </xf>
    <xf numFmtId="166" fontId="18" fillId="3" borderId="74" xfId="0" applyNumberFormat="1" applyFont="1" applyFill="1" applyBorder="1" applyAlignment="1" applyProtection="1">
      <alignment vertical="center" shrinkToFit="1"/>
    </xf>
    <xf numFmtId="167" fontId="18" fillId="3" borderId="0" xfId="0" applyNumberFormat="1" applyFont="1" applyFill="1" applyBorder="1" applyAlignment="1" applyProtection="1">
      <alignment vertical="center"/>
    </xf>
    <xf numFmtId="0" fontId="19" fillId="3" borderId="0" xfId="0" applyFont="1" applyFill="1" applyBorder="1" applyAlignment="1" applyProtection="1">
      <alignment vertical="center"/>
    </xf>
    <xf numFmtId="166" fontId="19" fillId="3" borderId="37" xfId="0" applyNumberFormat="1" applyFont="1" applyFill="1" applyBorder="1" applyAlignment="1" applyProtection="1">
      <alignment vertical="center" shrinkToFit="1"/>
    </xf>
    <xf numFmtId="166" fontId="19" fillId="3" borderId="53" xfId="0" applyNumberFormat="1" applyFont="1" applyFill="1" applyBorder="1" applyAlignment="1" applyProtection="1">
      <alignment vertical="center" shrinkToFit="1"/>
    </xf>
    <xf numFmtId="164" fontId="18" fillId="3" borderId="48" xfId="0" applyNumberFormat="1" applyFont="1" applyFill="1" applyBorder="1" applyAlignment="1" applyProtection="1">
      <alignment vertical="center" shrinkToFit="1"/>
    </xf>
    <xf numFmtId="0" fontId="24" fillId="3" borderId="0" xfId="0" applyFont="1" applyFill="1" applyBorder="1" applyAlignment="1" applyProtection="1">
      <alignment vertical="center"/>
    </xf>
    <xf numFmtId="0" fontId="18" fillId="3" borderId="64" xfId="0" applyFont="1" applyFill="1" applyBorder="1" applyAlignment="1" applyProtection="1">
      <alignment vertical="center"/>
    </xf>
    <xf numFmtId="0" fontId="23" fillId="3" borderId="64" xfId="0" applyFont="1" applyFill="1" applyBorder="1" applyAlignment="1" applyProtection="1">
      <alignment vertical="center" wrapText="1"/>
    </xf>
    <xf numFmtId="0" fontId="19" fillId="0" borderId="0" xfId="0" applyFont="1" applyAlignment="1" applyProtection="1">
      <alignment vertical="center"/>
    </xf>
    <xf numFmtId="0" fontId="19" fillId="3" borderId="0" xfId="0" applyFont="1" applyFill="1" applyBorder="1" applyProtection="1"/>
    <xf numFmtId="0" fontId="19" fillId="3" borderId="0" xfId="0" applyFont="1" applyFill="1" applyProtection="1"/>
    <xf numFmtId="14" fontId="19" fillId="4" borderId="77" xfId="0" applyNumberFormat="1" applyFont="1" applyFill="1" applyBorder="1" applyAlignment="1" applyProtection="1">
      <alignment vertical="center"/>
      <protection locked="0"/>
    </xf>
    <xf numFmtId="0" fontId="19" fillId="0" borderId="0" xfId="0" applyFont="1" applyBorder="1" applyAlignment="1" applyProtection="1">
      <alignment vertical="center"/>
    </xf>
    <xf numFmtId="0" fontId="19" fillId="3" borderId="0" xfId="0" applyFont="1" applyFill="1" applyAlignment="1" applyProtection="1">
      <alignment vertical="center"/>
    </xf>
    <xf numFmtId="0" fontId="8" fillId="0" borderId="0" xfId="0" applyFont="1" applyAlignment="1" applyProtection="1">
      <alignment vertical="center"/>
    </xf>
    <xf numFmtId="0" fontId="5" fillId="0" borderId="0" xfId="0" applyFont="1" applyAlignment="1" applyProtection="1">
      <alignment vertical="center"/>
    </xf>
    <xf numFmtId="0" fontId="14" fillId="3" borderId="0" xfId="0" applyFont="1" applyFill="1" applyAlignment="1" applyProtection="1">
      <alignment vertical="center"/>
    </xf>
    <xf numFmtId="0" fontId="5" fillId="0" borderId="78" xfId="0" applyFont="1" applyBorder="1" applyAlignment="1" applyProtection="1">
      <alignment vertical="center"/>
    </xf>
    <xf numFmtId="170" fontId="5" fillId="4" borderId="79" xfId="0" applyNumberFormat="1" applyFont="1" applyFill="1" applyBorder="1" applyAlignment="1" applyProtection="1">
      <alignment vertical="center" shrinkToFit="1"/>
      <protection locked="0"/>
    </xf>
    <xf numFmtId="0" fontId="5" fillId="0" borderId="80" xfId="0" applyFont="1" applyBorder="1" applyAlignment="1" applyProtection="1">
      <alignment vertical="center"/>
    </xf>
    <xf numFmtId="170" fontId="5" fillId="4" borderId="81" xfId="0" applyNumberFormat="1" applyFont="1" applyFill="1" applyBorder="1" applyAlignment="1" applyProtection="1">
      <alignment vertical="center" shrinkToFit="1"/>
      <protection locked="0"/>
    </xf>
    <xf numFmtId="0" fontId="5" fillId="0" borderId="82" xfId="0" applyFont="1" applyBorder="1" applyAlignment="1" applyProtection="1">
      <alignment vertical="center"/>
    </xf>
    <xf numFmtId="170" fontId="5" fillId="0" borderId="83" xfId="0" applyNumberFormat="1" applyFont="1" applyBorder="1" applyAlignment="1" applyProtection="1">
      <alignment vertical="center" shrinkToFit="1"/>
    </xf>
    <xf numFmtId="0" fontId="13" fillId="0" borderId="0" xfId="0" applyFont="1" applyBorder="1" applyAlignment="1" applyProtection="1">
      <alignment vertical="center"/>
    </xf>
    <xf numFmtId="0" fontId="22" fillId="3" borderId="0" xfId="0" applyFont="1" applyFill="1" applyBorder="1" applyAlignment="1" applyProtection="1">
      <alignment horizontal="center" vertical="center"/>
    </xf>
    <xf numFmtId="0" fontId="22" fillId="0" borderId="0" xfId="0" applyFont="1" applyBorder="1" applyAlignment="1" applyProtection="1">
      <alignment horizontal="center" vertical="center"/>
    </xf>
    <xf numFmtId="171" fontId="19" fillId="3" borderId="68" xfId="0" applyNumberFormat="1" applyFont="1" applyFill="1" applyBorder="1" applyAlignment="1" applyProtection="1">
      <alignment vertical="center"/>
    </xf>
    <xf numFmtId="170" fontId="19" fillId="3" borderId="69" xfId="0" applyNumberFormat="1" applyFont="1" applyFill="1" applyBorder="1" applyAlignment="1" applyProtection="1">
      <alignment vertical="center" shrinkToFit="1"/>
    </xf>
    <xf numFmtId="171" fontId="19" fillId="3" borderId="57" xfId="0" applyNumberFormat="1" applyFont="1" applyFill="1" applyBorder="1" applyAlignment="1" applyProtection="1">
      <alignment vertical="center"/>
    </xf>
    <xf numFmtId="170" fontId="19" fillId="3" borderId="58" xfId="0" applyNumberFormat="1" applyFont="1" applyFill="1" applyBorder="1" applyAlignment="1" applyProtection="1">
      <alignment vertical="center" shrinkToFit="1"/>
    </xf>
    <xf numFmtId="166" fontId="19" fillId="3" borderId="69" xfId="0" applyNumberFormat="1" applyFont="1" applyFill="1" applyBorder="1" applyAlignment="1" applyProtection="1">
      <alignment vertical="center" shrinkToFit="1"/>
    </xf>
    <xf numFmtId="166" fontId="19" fillId="3" borderId="58" xfId="0" applyNumberFormat="1" applyFont="1" applyFill="1" applyBorder="1" applyAlignment="1" applyProtection="1">
      <alignment vertical="center" shrinkToFit="1"/>
    </xf>
    <xf numFmtId="0" fontId="25" fillId="3" borderId="0" xfId="0" applyFont="1" applyFill="1" applyAlignment="1" applyProtection="1">
      <alignment vertical="center"/>
    </xf>
    <xf numFmtId="0" fontId="25" fillId="3" borderId="0" xfId="0" applyFont="1" applyFill="1" applyBorder="1" applyAlignment="1" applyProtection="1">
      <alignment vertical="center"/>
    </xf>
    <xf numFmtId="171" fontId="19" fillId="3" borderId="23" xfId="0" applyNumberFormat="1" applyFont="1" applyFill="1" applyBorder="1" applyAlignment="1" applyProtection="1">
      <alignment vertical="center"/>
    </xf>
    <xf numFmtId="171" fontId="19" fillId="3" borderId="51" xfId="0" applyNumberFormat="1" applyFont="1" applyFill="1" applyBorder="1" applyAlignment="1" applyProtection="1">
      <alignment vertical="center"/>
    </xf>
    <xf numFmtId="171" fontId="19" fillId="3" borderId="56" xfId="0" applyNumberFormat="1" applyFont="1" applyFill="1" applyBorder="1" applyAlignment="1" applyProtection="1">
      <alignment vertical="center"/>
    </xf>
    <xf numFmtId="166" fontId="19" fillId="3" borderId="51" xfId="0" applyNumberFormat="1" applyFont="1" applyFill="1" applyBorder="1" applyAlignment="1" applyProtection="1">
      <alignment vertical="center"/>
    </xf>
    <xf numFmtId="166" fontId="19" fillId="3" borderId="56" xfId="0" applyNumberFormat="1" applyFont="1" applyFill="1" applyBorder="1" applyAlignment="1" applyProtection="1">
      <alignment vertical="center"/>
    </xf>
    <xf numFmtId="171" fontId="19" fillId="3" borderId="121" xfId="0" applyNumberFormat="1" applyFont="1" applyFill="1" applyBorder="1" applyAlignment="1" applyProtection="1">
      <alignment vertical="center"/>
    </xf>
    <xf numFmtId="170" fontId="19" fillId="3" borderId="24" xfId="0" applyNumberFormat="1" applyFont="1" applyFill="1" applyBorder="1" applyAlignment="1" applyProtection="1">
      <alignment vertical="center" shrinkToFit="1"/>
    </xf>
    <xf numFmtId="170" fontId="19" fillId="3" borderId="37" xfId="0" applyNumberFormat="1" applyFont="1" applyFill="1" applyBorder="1" applyAlignment="1" applyProtection="1">
      <alignment horizontal="right" vertical="center" shrinkToFit="1"/>
    </xf>
    <xf numFmtId="0" fontId="19" fillId="3" borderId="0" xfId="0" applyFont="1" applyFill="1" applyBorder="1" applyAlignment="1" applyProtection="1">
      <alignment horizontal="right" vertical="center" shrinkToFit="1"/>
    </xf>
    <xf numFmtId="170" fontId="19" fillId="3" borderId="37" xfId="0" quotePrefix="1" applyNumberFormat="1" applyFont="1" applyFill="1" applyBorder="1" applyAlignment="1" applyProtection="1">
      <alignment horizontal="right" vertical="center" shrinkToFit="1"/>
    </xf>
    <xf numFmtId="170" fontId="19" fillId="3" borderId="41" xfId="0" applyNumberFormat="1" applyFont="1" applyFill="1" applyBorder="1" applyAlignment="1" applyProtection="1">
      <alignment horizontal="right" vertical="center" shrinkToFit="1"/>
    </xf>
    <xf numFmtId="170" fontId="19" fillId="3" borderId="107" xfId="0" applyNumberFormat="1" applyFont="1" applyFill="1" applyBorder="1" applyAlignment="1" applyProtection="1">
      <alignment horizontal="right" vertical="center" shrinkToFit="1"/>
    </xf>
    <xf numFmtId="170" fontId="19" fillId="3" borderId="108" xfId="0" applyNumberFormat="1" applyFont="1" applyFill="1" applyBorder="1" applyAlignment="1" applyProtection="1">
      <alignment horizontal="right" vertical="center" shrinkToFit="1"/>
    </xf>
    <xf numFmtId="170" fontId="19" fillId="3" borderId="109" xfId="0" applyNumberFormat="1" applyFont="1" applyFill="1" applyBorder="1" applyAlignment="1" applyProtection="1">
      <alignment horizontal="right" vertical="center" shrinkToFit="1"/>
    </xf>
    <xf numFmtId="170" fontId="19" fillId="3" borderId="25" xfId="0" applyNumberFormat="1" applyFont="1" applyFill="1" applyBorder="1" applyAlignment="1" applyProtection="1">
      <alignment horizontal="right" vertical="center" shrinkToFit="1"/>
    </xf>
    <xf numFmtId="170" fontId="19" fillId="3" borderId="53" xfId="0" quotePrefix="1" applyNumberFormat="1" applyFont="1" applyFill="1" applyBorder="1" applyAlignment="1" applyProtection="1">
      <alignment horizontal="right" vertical="center" shrinkToFit="1"/>
    </xf>
    <xf numFmtId="170" fontId="19" fillId="3" borderId="29" xfId="0" applyNumberFormat="1" applyFont="1" applyFill="1" applyBorder="1" applyAlignment="1" applyProtection="1">
      <alignment horizontal="right" vertical="center" shrinkToFit="1"/>
    </xf>
    <xf numFmtId="170" fontId="19" fillId="3" borderId="102" xfId="0" applyNumberFormat="1" applyFont="1" applyFill="1" applyBorder="1" applyAlignment="1" applyProtection="1">
      <alignment horizontal="right" vertical="center" shrinkToFit="1"/>
    </xf>
    <xf numFmtId="170" fontId="19" fillId="3" borderId="12" xfId="0" applyNumberFormat="1" applyFont="1" applyFill="1" applyBorder="1" applyAlignment="1" applyProtection="1">
      <alignment horizontal="right" vertical="center" shrinkToFit="1"/>
    </xf>
    <xf numFmtId="170" fontId="19" fillId="3" borderId="55" xfId="0" applyNumberFormat="1" applyFont="1" applyFill="1" applyBorder="1" applyAlignment="1" applyProtection="1">
      <alignment horizontal="right" vertical="center" shrinkToFit="1"/>
    </xf>
    <xf numFmtId="170" fontId="19" fillId="3" borderId="110" xfId="0" applyNumberFormat="1" applyFont="1" applyFill="1" applyBorder="1" applyAlignment="1" applyProtection="1">
      <alignment horizontal="right" vertical="center" shrinkToFit="1"/>
    </xf>
    <xf numFmtId="170" fontId="19" fillId="3" borderId="43" xfId="0" applyNumberFormat="1" applyFont="1" applyFill="1" applyBorder="1" applyAlignment="1" applyProtection="1">
      <alignment vertical="center" shrinkToFit="1"/>
    </xf>
    <xf numFmtId="170" fontId="18" fillId="3" borderId="46" xfId="0" applyNumberFormat="1" applyFont="1" applyFill="1" applyBorder="1" applyAlignment="1" applyProtection="1">
      <alignment vertical="center" shrinkToFit="1"/>
    </xf>
    <xf numFmtId="170" fontId="18" fillId="3" borderId="61" xfId="0" applyNumberFormat="1" applyFont="1" applyFill="1" applyBorder="1" applyAlignment="1" applyProtection="1">
      <alignment horizontal="right" vertical="center" shrinkToFit="1"/>
    </xf>
    <xf numFmtId="170" fontId="18" fillId="3" borderId="62" xfId="0" applyNumberFormat="1" applyFont="1" applyFill="1" applyBorder="1" applyAlignment="1" applyProtection="1">
      <alignment horizontal="right" vertical="center" shrinkToFit="1"/>
    </xf>
    <xf numFmtId="170" fontId="18" fillId="3" borderId="118" xfId="0" applyNumberFormat="1" applyFont="1" applyFill="1" applyBorder="1" applyAlignment="1" applyProtection="1">
      <alignment horizontal="right" vertical="center" shrinkToFit="1"/>
    </xf>
    <xf numFmtId="170" fontId="18" fillId="3" borderId="119" xfId="0" applyNumberFormat="1" applyFont="1" applyFill="1" applyBorder="1" applyAlignment="1" applyProtection="1">
      <alignment horizontal="right" vertical="center" shrinkToFit="1"/>
    </xf>
    <xf numFmtId="170" fontId="18" fillId="3" borderId="120" xfId="0" applyNumberFormat="1" applyFont="1" applyFill="1" applyBorder="1" applyAlignment="1" applyProtection="1">
      <alignment horizontal="right" vertical="center" shrinkToFit="1"/>
    </xf>
    <xf numFmtId="170" fontId="18" fillId="3" borderId="0" xfId="0" applyNumberFormat="1" applyFont="1" applyFill="1" applyBorder="1" applyAlignment="1" applyProtection="1">
      <alignment horizontal="right" vertical="center" shrinkToFit="1"/>
    </xf>
    <xf numFmtId="166" fontId="19" fillId="3" borderId="52" xfId="0" applyNumberFormat="1" applyFont="1" applyFill="1" applyBorder="1" applyAlignment="1" applyProtection="1">
      <alignment vertical="center" shrinkToFit="1"/>
    </xf>
    <xf numFmtId="173" fontId="19" fillId="3" borderId="0" xfId="0" applyNumberFormat="1" applyFont="1" applyFill="1" applyBorder="1" applyAlignment="1" applyProtection="1">
      <alignment vertical="center"/>
    </xf>
    <xf numFmtId="173" fontId="19" fillId="3" borderId="0" xfId="0" applyNumberFormat="1" applyFont="1" applyFill="1" applyBorder="1" applyAlignment="1" applyProtection="1">
      <alignment horizontal="right" vertical="center" shrinkToFit="1"/>
    </xf>
    <xf numFmtId="170" fontId="19" fillId="3" borderId="37" xfId="0" applyNumberFormat="1" applyFont="1" applyFill="1" applyBorder="1" applyAlignment="1" applyProtection="1">
      <alignment vertical="center" shrinkToFit="1"/>
    </xf>
    <xf numFmtId="166" fontId="19" fillId="3" borderId="26" xfId="0" applyNumberFormat="1" applyFont="1" applyFill="1" applyBorder="1" applyAlignment="1" applyProtection="1">
      <alignment vertical="center" shrinkToFit="1"/>
    </xf>
    <xf numFmtId="166" fontId="19" fillId="3" borderId="111" xfId="0" applyNumberFormat="1" applyFont="1" applyFill="1" applyBorder="1" applyAlignment="1" applyProtection="1">
      <alignment vertical="center" shrinkToFit="1"/>
    </xf>
    <xf numFmtId="170" fontId="19" fillId="3" borderId="112" xfId="0" applyNumberFormat="1" applyFont="1" applyFill="1" applyBorder="1" applyAlignment="1" applyProtection="1">
      <alignment vertical="center" shrinkToFit="1"/>
    </xf>
    <xf numFmtId="166" fontId="19" fillId="3" borderId="24" xfId="0" applyNumberFormat="1" applyFont="1" applyFill="1" applyBorder="1" applyAlignment="1" applyProtection="1">
      <alignment vertical="center" shrinkToFit="1"/>
    </xf>
    <xf numFmtId="166" fontId="19" fillId="3" borderId="25" xfId="0" applyNumberFormat="1" applyFont="1" applyFill="1" applyBorder="1" applyAlignment="1" applyProtection="1">
      <alignment vertical="center" shrinkToFit="1"/>
    </xf>
    <xf numFmtId="170" fontId="19" fillId="3" borderId="53" xfId="0" applyNumberFormat="1" applyFont="1" applyFill="1" applyBorder="1" applyAlignment="1" applyProtection="1">
      <alignment vertical="center" shrinkToFit="1"/>
    </xf>
    <xf numFmtId="166" fontId="19" fillId="3" borderId="29" xfId="0" applyNumberFormat="1" applyFont="1" applyFill="1" applyBorder="1" applyAlignment="1" applyProtection="1">
      <alignment vertical="center" shrinkToFit="1"/>
    </xf>
    <xf numFmtId="166" fontId="19" fillId="3" borderId="102" xfId="0" applyNumberFormat="1" applyFont="1" applyFill="1" applyBorder="1" applyAlignment="1" applyProtection="1">
      <alignment vertical="center" shrinkToFit="1"/>
    </xf>
    <xf numFmtId="170" fontId="19" fillId="3" borderId="114" xfId="0" applyNumberFormat="1" applyFont="1" applyFill="1" applyBorder="1" applyAlignment="1" applyProtection="1">
      <alignment vertical="center" shrinkToFit="1"/>
    </xf>
    <xf numFmtId="170" fontId="19" fillId="3" borderId="115" xfId="0" applyNumberFormat="1" applyFont="1" applyFill="1" applyBorder="1" applyAlignment="1" applyProtection="1">
      <alignment vertical="center" shrinkToFit="1"/>
    </xf>
    <xf numFmtId="166" fontId="19" fillId="3" borderId="12" xfId="0" applyNumberFormat="1" applyFont="1" applyFill="1" applyBorder="1" applyAlignment="1" applyProtection="1">
      <alignment vertical="center" shrinkToFit="1"/>
    </xf>
    <xf numFmtId="166" fontId="18" fillId="3" borderId="40" xfId="0" applyNumberFormat="1" applyFont="1" applyFill="1" applyBorder="1" applyAlignment="1" applyProtection="1">
      <alignment vertical="center" shrinkToFit="1"/>
    </xf>
    <xf numFmtId="166" fontId="18" fillId="3" borderId="62" xfId="0" applyNumberFormat="1" applyFont="1" applyFill="1" applyBorder="1" applyAlignment="1" applyProtection="1">
      <alignment vertical="center" shrinkToFit="1"/>
    </xf>
    <xf numFmtId="166" fontId="18" fillId="3" borderId="118" xfId="0" applyNumberFormat="1" applyFont="1" applyFill="1" applyBorder="1" applyAlignment="1" applyProtection="1">
      <alignment vertical="center" shrinkToFit="1"/>
    </xf>
    <xf numFmtId="170" fontId="18" fillId="3" borderId="105" xfId="0" applyNumberFormat="1" applyFont="1" applyFill="1" applyBorder="1" applyAlignment="1" applyProtection="1">
      <alignment vertical="center" shrinkToFit="1"/>
    </xf>
    <xf numFmtId="166" fontId="18" fillId="3" borderId="119" xfId="0" applyNumberFormat="1" applyFont="1" applyFill="1" applyBorder="1" applyAlignment="1" applyProtection="1">
      <alignment vertical="center" shrinkToFit="1"/>
    </xf>
    <xf numFmtId="164" fontId="18" fillId="3" borderId="19" xfId="0" applyNumberFormat="1" applyFont="1" applyFill="1" applyBorder="1" applyAlignment="1" applyProtection="1">
      <alignment horizontal="right" vertical="center" shrinkToFit="1"/>
    </xf>
    <xf numFmtId="170" fontId="18" fillId="3" borderId="19" xfId="0" applyNumberFormat="1" applyFont="1" applyFill="1" applyBorder="1" applyAlignment="1" applyProtection="1">
      <alignment horizontal="right" vertical="center" shrinkToFit="1"/>
    </xf>
    <xf numFmtId="170" fontId="18" fillId="3" borderId="20" xfId="0" applyNumberFormat="1" applyFont="1" applyFill="1" applyBorder="1" applyAlignment="1" applyProtection="1">
      <alignment horizontal="right" vertical="center" shrinkToFit="1"/>
    </xf>
    <xf numFmtId="170" fontId="18" fillId="3" borderId="97" xfId="0" applyNumberFormat="1" applyFont="1" applyFill="1" applyBorder="1" applyAlignment="1" applyProtection="1">
      <alignment horizontal="right" vertical="center" shrinkToFit="1"/>
    </xf>
    <xf numFmtId="170" fontId="18" fillId="3" borderId="60" xfId="0" applyNumberFormat="1" applyFont="1" applyFill="1" applyBorder="1" applyAlignment="1" applyProtection="1">
      <alignment horizontal="right" vertical="center" shrinkToFit="1"/>
    </xf>
    <xf numFmtId="170" fontId="18" fillId="3" borderId="106" xfId="0" applyNumberFormat="1" applyFont="1" applyFill="1" applyBorder="1" applyAlignment="1" applyProtection="1">
      <alignment horizontal="right" vertical="center" shrinkToFit="1"/>
    </xf>
    <xf numFmtId="170" fontId="18" fillId="3" borderId="105" xfId="0" applyNumberFormat="1" applyFont="1" applyFill="1" applyBorder="1" applyAlignment="1" applyProtection="1">
      <alignment horizontal="right" vertical="center" shrinkToFit="1"/>
    </xf>
    <xf numFmtId="0" fontId="18" fillId="3" borderId="0" xfId="0" applyFont="1" applyFill="1" applyBorder="1" applyAlignment="1" applyProtection="1">
      <alignment horizontal="left" vertical="center"/>
    </xf>
    <xf numFmtId="171" fontId="19" fillId="3" borderId="0" xfId="0" applyNumberFormat="1" applyFont="1" applyFill="1" applyBorder="1" applyAlignment="1" applyProtection="1">
      <alignment vertical="center"/>
    </xf>
    <xf numFmtId="171" fontId="19" fillId="3" borderId="0" xfId="0" applyNumberFormat="1" applyFont="1" applyFill="1" applyBorder="1" applyAlignment="1" applyProtection="1">
      <alignment horizontal="right" vertical="center" shrinkToFit="1"/>
    </xf>
    <xf numFmtId="170" fontId="19" fillId="3" borderId="26" xfId="0" applyNumberFormat="1" applyFont="1" applyFill="1" applyBorder="1" applyAlignment="1" applyProtection="1">
      <alignment horizontal="right" vertical="center" shrinkToFit="1"/>
    </xf>
    <xf numFmtId="170" fontId="19" fillId="3" borderId="111" xfId="0" applyNumberFormat="1" applyFont="1" applyFill="1" applyBorder="1" applyAlignment="1" applyProtection="1">
      <alignment horizontal="right" vertical="center" shrinkToFit="1"/>
    </xf>
    <xf numFmtId="170" fontId="19" fillId="3" borderId="112" xfId="0" applyNumberFormat="1" applyFont="1" applyFill="1" applyBorder="1" applyAlignment="1" applyProtection="1">
      <alignment horizontal="right" vertical="center" shrinkToFit="1"/>
    </xf>
    <xf numFmtId="170" fontId="19" fillId="3" borderId="113" xfId="0" applyNumberFormat="1" applyFont="1" applyFill="1" applyBorder="1" applyAlignment="1" applyProtection="1">
      <alignment horizontal="right" vertical="center" shrinkToFit="1"/>
    </xf>
    <xf numFmtId="170" fontId="19" fillId="3" borderId="53" xfId="0" applyNumberFormat="1" applyFont="1" applyFill="1" applyBorder="1" applyAlignment="1" applyProtection="1">
      <alignment horizontal="right" vertical="center" shrinkToFit="1"/>
    </xf>
    <xf numFmtId="170" fontId="19" fillId="3" borderId="114" xfId="0" applyNumberFormat="1" applyFont="1" applyFill="1" applyBorder="1" applyAlignment="1" applyProtection="1">
      <alignment horizontal="right" vertical="center" shrinkToFit="1"/>
    </xf>
    <xf numFmtId="170" fontId="19" fillId="3" borderId="115" xfId="0" applyNumberFormat="1" applyFont="1" applyFill="1" applyBorder="1" applyAlignment="1" applyProtection="1">
      <alignment horizontal="right" vertical="center" shrinkToFit="1"/>
    </xf>
    <xf numFmtId="170" fontId="19" fillId="3" borderId="73" xfId="0" applyNumberFormat="1" applyFont="1" applyFill="1" applyBorder="1" applyAlignment="1" applyProtection="1">
      <alignment vertical="center" shrinkToFit="1"/>
    </xf>
    <xf numFmtId="170" fontId="19" fillId="3" borderId="66" xfId="0" applyNumberFormat="1" applyFont="1" applyFill="1" applyBorder="1" applyAlignment="1" applyProtection="1">
      <alignment horizontal="right" vertical="center" shrinkToFit="1"/>
    </xf>
    <xf numFmtId="170" fontId="19" fillId="3" borderId="122" xfId="0" applyNumberFormat="1" applyFont="1" applyFill="1" applyBorder="1" applyAlignment="1" applyProtection="1">
      <alignment horizontal="right" vertical="center" shrinkToFit="1"/>
    </xf>
    <xf numFmtId="170" fontId="19" fillId="3" borderId="123" xfId="0" applyNumberFormat="1" applyFont="1" applyFill="1" applyBorder="1" applyAlignment="1" applyProtection="1">
      <alignment horizontal="right" vertical="center" shrinkToFit="1"/>
    </xf>
    <xf numFmtId="171" fontId="18" fillId="3" borderId="0" xfId="0" applyNumberFormat="1" applyFont="1" applyFill="1" applyBorder="1" applyAlignment="1" applyProtection="1">
      <alignment vertical="center"/>
    </xf>
    <xf numFmtId="170" fontId="18" fillId="3" borderId="47" xfId="0" applyNumberFormat="1" applyFont="1" applyFill="1" applyBorder="1" applyAlignment="1" applyProtection="1">
      <alignment horizontal="right" vertical="center" shrinkToFit="1"/>
    </xf>
    <xf numFmtId="171" fontId="18" fillId="3" borderId="0" xfId="0" applyNumberFormat="1" applyFont="1" applyFill="1" applyBorder="1" applyAlignment="1" applyProtection="1">
      <alignment horizontal="right" vertical="center" shrinkToFit="1"/>
    </xf>
    <xf numFmtId="170" fontId="18" fillId="3" borderId="48" xfId="0" applyNumberFormat="1" applyFont="1" applyFill="1" applyBorder="1" applyAlignment="1" applyProtection="1">
      <alignment horizontal="right" vertical="center" shrinkToFit="1"/>
    </xf>
    <xf numFmtId="170" fontId="18" fillId="3" borderId="124" xfId="0" applyNumberFormat="1" applyFont="1" applyFill="1" applyBorder="1" applyAlignment="1" applyProtection="1">
      <alignment horizontal="right" vertical="center" shrinkToFit="1"/>
    </xf>
    <xf numFmtId="170" fontId="19" fillId="3" borderId="125" xfId="0" applyNumberFormat="1" applyFont="1" applyFill="1" applyBorder="1" applyAlignment="1" applyProtection="1">
      <alignment horizontal="right" vertical="center" shrinkToFit="1"/>
    </xf>
    <xf numFmtId="170" fontId="19" fillId="3" borderId="126" xfId="0" applyNumberFormat="1" applyFont="1" applyFill="1" applyBorder="1" applyAlignment="1" applyProtection="1">
      <alignment horizontal="right" vertical="center" shrinkToFit="1"/>
    </xf>
    <xf numFmtId="170" fontId="19" fillId="3" borderId="25" xfId="0" applyNumberFormat="1" applyFont="1" applyFill="1" applyBorder="1" applyAlignment="1" applyProtection="1">
      <alignment vertical="center" shrinkToFit="1"/>
    </xf>
    <xf numFmtId="171" fontId="19" fillId="3" borderId="72" xfId="0" applyNumberFormat="1" applyFont="1" applyFill="1" applyBorder="1" applyAlignment="1" applyProtection="1">
      <alignment vertical="center"/>
    </xf>
    <xf numFmtId="166" fontId="19" fillId="3" borderId="73" xfId="0" applyNumberFormat="1" applyFont="1" applyFill="1" applyBorder="1" applyAlignment="1" applyProtection="1">
      <alignment vertical="center" shrinkToFit="1"/>
    </xf>
    <xf numFmtId="166" fontId="19" fillId="3" borderId="66" xfId="0" applyNumberFormat="1" applyFont="1" applyFill="1" applyBorder="1" applyAlignment="1" applyProtection="1">
      <alignment vertical="center" shrinkToFit="1"/>
    </xf>
    <xf numFmtId="170" fontId="19" fillId="3" borderId="12" xfId="0" applyNumberFormat="1" applyFont="1" applyFill="1" applyBorder="1" applyAlignment="1" applyProtection="1">
      <alignment vertical="center" shrinkToFit="1"/>
    </xf>
    <xf numFmtId="166" fontId="19" fillId="3" borderId="67" xfId="0" applyNumberFormat="1" applyFont="1" applyFill="1" applyBorder="1" applyAlignment="1" applyProtection="1">
      <alignment vertical="center" shrinkToFit="1"/>
    </xf>
    <xf numFmtId="166" fontId="19" fillId="3" borderId="127" xfId="0" applyNumberFormat="1" applyFont="1" applyFill="1" applyBorder="1" applyAlignment="1" applyProtection="1">
      <alignment vertical="center" shrinkToFit="1"/>
    </xf>
    <xf numFmtId="170" fontId="19" fillId="3" borderId="122" xfId="0" applyNumberFormat="1" applyFont="1" applyFill="1" applyBorder="1" applyAlignment="1" applyProtection="1">
      <alignment vertical="center" shrinkToFit="1"/>
    </xf>
    <xf numFmtId="173" fontId="18" fillId="3" borderId="0" xfId="0" applyNumberFormat="1" applyFont="1" applyFill="1" applyBorder="1" applyAlignment="1" applyProtection="1">
      <alignment vertical="center"/>
    </xf>
    <xf numFmtId="166" fontId="18" fillId="3" borderId="47" xfId="0" applyNumberFormat="1" applyFont="1" applyFill="1" applyBorder="1" applyAlignment="1" applyProtection="1">
      <alignment vertical="center" shrinkToFit="1"/>
    </xf>
    <xf numFmtId="173" fontId="18" fillId="3" borderId="0" xfId="0" applyNumberFormat="1" applyFont="1" applyFill="1" applyBorder="1" applyAlignment="1" applyProtection="1">
      <alignment horizontal="right" vertical="center" shrinkToFit="1"/>
    </xf>
    <xf numFmtId="170" fontId="18" fillId="3" borderId="47" xfId="0" applyNumberFormat="1" applyFont="1" applyFill="1" applyBorder="1" applyAlignment="1" applyProtection="1">
      <alignment vertical="center" shrinkToFit="1"/>
    </xf>
    <xf numFmtId="166" fontId="18" fillId="3" borderId="48" xfId="0" applyNumberFormat="1" applyFont="1" applyFill="1" applyBorder="1" applyAlignment="1" applyProtection="1">
      <alignment vertical="center" shrinkToFit="1"/>
    </xf>
    <xf numFmtId="166" fontId="18" fillId="3" borderId="124" xfId="0" applyNumberFormat="1" applyFont="1" applyFill="1" applyBorder="1" applyAlignment="1" applyProtection="1">
      <alignment vertical="center" shrinkToFit="1"/>
    </xf>
    <xf numFmtId="170" fontId="18" fillId="3" borderId="125" xfId="0" applyNumberFormat="1" applyFont="1" applyFill="1" applyBorder="1" applyAlignment="1" applyProtection="1">
      <alignment vertical="center" shrinkToFit="1"/>
    </xf>
    <xf numFmtId="166" fontId="19" fillId="3" borderId="0" xfId="0" applyNumberFormat="1" applyFont="1" applyFill="1" applyBorder="1" applyAlignment="1" applyProtection="1">
      <alignment vertical="center"/>
    </xf>
    <xf numFmtId="166" fontId="19" fillId="3" borderId="0" xfId="0" applyNumberFormat="1" applyFont="1" applyFill="1" applyBorder="1" applyAlignment="1" applyProtection="1">
      <alignment horizontal="right" vertical="center" shrinkToFit="1"/>
    </xf>
    <xf numFmtId="166" fontId="19" fillId="3" borderId="113" xfId="0" applyNumberFormat="1" applyFont="1" applyFill="1" applyBorder="1" applyAlignment="1" applyProtection="1">
      <alignment vertical="center" shrinkToFit="1"/>
    </xf>
    <xf numFmtId="166" fontId="19" fillId="3" borderId="41" xfId="0" applyNumberFormat="1" applyFont="1" applyFill="1" applyBorder="1" applyAlignment="1" applyProtection="1">
      <alignment vertical="center" shrinkToFit="1"/>
    </xf>
    <xf numFmtId="166" fontId="19" fillId="3" borderId="107" xfId="0" applyNumberFormat="1" applyFont="1" applyFill="1" applyBorder="1" applyAlignment="1" applyProtection="1">
      <alignment vertical="center" shrinkToFit="1"/>
    </xf>
    <xf numFmtId="170" fontId="19" fillId="3" borderId="71" xfId="0" applyNumberFormat="1" applyFont="1" applyFill="1" applyBorder="1" applyAlignment="1" applyProtection="1">
      <alignment vertical="center" shrinkToFit="1"/>
    </xf>
    <xf numFmtId="166" fontId="19" fillId="3" borderId="115" xfId="0" applyNumberFormat="1" applyFont="1" applyFill="1" applyBorder="1" applyAlignment="1" applyProtection="1">
      <alignment vertical="center" shrinkToFit="1"/>
    </xf>
    <xf numFmtId="170" fontId="19" fillId="3" borderId="108" xfId="0" applyNumberFormat="1" applyFont="1" applyFill="1" applyBorder="1" applyAlignment="1" applyProtection="1">
      <alignment vertical="center" shrinkToFit="1"/>
    </xf>
    <xf numFmtId="164" fontId="19" fillId="3" borderId="41" xfId="0" applyNumberFormat="1" applyFont="1" applyFill="1" applyBorder="1" applyAlignment="1" applyProtection="1">
      <alignment vertical="center" shrinkToFit="1"/>
    </xf>
    <xf numFmtId="164" fontId="19" fillId="3" borderId="107" xfId="0" applyNumberFormat="1" applyFont="1" applyFill="1" applyBorder="1" applyAlignment="1" applyProtection="1">
      <alignment vertical="center" shrinkToFit="1"/>
    </xf>
    <xf numFmtId="164" fontId="19" fillId="3" borderId="12" xfId="0" applyNumberFormat="1" applyFont="1" applyFill="1" applyBorder="1" applyAlignment="1" applyProtection="1">
      <alignment vertical="center" shrinkToFit="1"/>
    </xf>
    <xf numFmtId="164" fontId="18" fillId="3" borderId="124" xfId="0" applyNumberFormat="1" applyFont="1" applyFill="1" applyBorder="1" applyAlignment="1" applyProtection="1">
      <alignment vertical="center" shrinkToFit="1"/>
    </xf>
    <xf numFmtId="170" fontId="18" fillId="3" borderId="74" xfId="0" applyNumberFormat="1" applyFont="1" applyFill="1" applyBorder="1" applyAlignment="1" applyProtection="1">
      <alignment vertical="center" shrinkToFit="1"/>
    </xf>
    <xf numFmtId="170" fontId="19" fillId="3" borderId="126" xfId="0" applyNumberFormat="1" applyFont="1" applyFill="1" applyBorder="1" applyAlignment="1" applyProtection="1">
      <alignment vertical="center" shrinkToFit="1"/>
    </xf>
    <xf numFmtId="167" fontId="18" fillId="3" borderId="76" xfId="0" applyNumberFormat="1" applyFont="1" applyFill="1" applyBorder="1" applyAlignment="1" applyProtection="1">
      <alignment vertical="center"/>
    </xf>
    <xf numFmtId="170" fontId="19" fillId="3" borderId="60" xfId="0" applyNumberFormat="1" applyFont="1" applyFill="1" applyBorder="1" applyAlignment="1" applyProtection="1">
      <alignment vertical="center" shrinkToFit="1"/>
    </xf>
    <xf numFmtId="170" fontId="19" fillId="3" borderId="106" xfId="0" applyNumberFormat="1" applyFont="1" applyFill="1" applyBorder="1" applyAlignment="1" applyProtection="1">
      <alignment vertical="center" shrinkToFit="1"/>
    </xf>
    <xf numFmtId="170" fontId="18" fillId="0" borderId="19" xfId="0" applyNumberFormat="1" applyFont="1" applyBorder="1" applyAlignment="1" applyProtection="1">
      <alignment horizontal="right" vertical="center" shrinkToFit="1"/>
    </xf>
    <xf numFmtId="0" fontId="22" fillId="3" borderId="7" xfId="0" applyFont="1" applyFill="1" applyBorder="1" applyAlignment="1" applyProtection="1">
      <alignment vertical="center"/>
    </xf>
    <xf numFmtId="168" fontId="22" fillId="3" borderId="32" xfId="0" applyNumberFormat="1" applyFont="1" applyFill="1" applyBorder="1" applyAlignment="1" applyProtection="1">
      <alignment vertical="center"/>
    </xf>
    <xf numFmtId="0" fontId="17" fillId="3" borderId="64" xfId="0" applyFont="1" applyFill="1" applyBorder="1" applyAlignment="1" applyProtection="1">
      <alignment vertical="center" wrapText="1"/>
    </xf>
    <xf numFmtId="0" fontId="18" fillId="3" borderId="8" xfId="0" applyFont="1" applyFill="1" applyBorder="1" applyAlignment="1" applyProtection="1">
      <alignment horizontal="center" vertical="center"/>
    </xf>
    <xf numFmtId="0" fontId="18" fillId="3" borderId="9" xfId="0" applyFont="1" applyFill="1" applyBorder="1" applyAlignment="1" applyProtection="1">
      <alignment horizontal="center" vertical="center" wrapText="1"/>
    </xf>
    <xf numFmtId="168" fontId="18" fillId="3" borderId="101" xfId="0" applyNumberFormat="1" applyFont="1" applyFill="1" applyBorder="1" applyAlignment="1" applyProtection="1">
      <alignment horizontal="center" vertical="center"/>
    </xf>
    <xf numFmtId="0" fontId="18" fillId="3" borderId="12" xfId="0" applyFont="1" applyFill="1" applyBorder="1" applyAlignment="1" applyProtection="1">
      <alignment horizontal="center" vertical="center" wrapText="1"/>
    </xf>
    <xf numFmtId="0" fontId="18" fillId="3" borderId="29" xfId="0" applyFont="1" applyFill="1" applyBorder="1" applyAlignment="1" applyProtection="1">
      <alignment horizontal="center" vertical="center"/>
    </xf>
    <xf numFmtId="0" fontId="18" fillId="3" borderId="102" xfId="0" applyFont="1" applyFill="1" applyBorder="1" applyAlignment="1" applyProtection="1">
      <alignment horizontal="center" vertical="center"/>
    </xf>
    <xf numFmtId="170" fontId="18" fillId="3" borderId="36" xfId="0" applyNumberFormat="1" applyFont="1" applyFill="1" applyBorder="1" applyAlignment="1" applyProtection="1">
      <alignment horizontal="center" vertical="center"/>
    </xf>
    <xf numFmtId="170" fontId="18" fillId="3" borderId="103" xfId="0" applyNumberFormat="1" applyFont="1" applyFill="1" applyBorder="1" applyAlignment="1" applyProtection="1">
      <alignment horizontal="center" vertical="center"/>
    </xf>
    <xf numFmtId="0" fontId="5" fillId="0" borderId="0" xfId="1" applyFont="1" applyAlignment="1">
      <alignment vertical="center"/>
    </xf>
    <xf numFmtId="0" fontId="10" fillId="0" borderId="0" xfId="1" applyFont="1" applyAlignment="1">
      <alignment horizontal="left" vertical="center"/>
    </xf>
    <xf numFmtId="0" fontId="21" fillId="0" borderId="0" xfId="1" applyFont="1" applyAlignment="1">
      <alignment horizontal="left" vertical="center"/>
    </xf>
    <xf numFmtId="0" fontId="8" fillId="0" borderId="0" xfId="1"/>
    <xf numFmtId="0" fontId="22" fillId="0" borderId="0" xfId="1" applyFont="1" applyAlignment="1">
      <alignment vertical="center"/>
    </xf>
    <xf numFmtId="0" fontId="10" fillId="0" borderId="0" xfId="1" applyFont="1" applyAlignment="1">
      <alignment vertical="center"/>
    </xf>
    <xf numFmtId="0" fontId="8" fillId="0" borderId="0" xfId="1" applyAlignment="1">
      <alignment horizontal="centerContinuous"/>
    </xf>
    <xf numFmtId="0" fontId="22" fillId="0" borderId="0" xfId="1" applyFont="1" applyAlignment="1">
      <alignment horizontal="centerContinuous" vertical="center"/>
    </xf>
    <xf numFmtId="0" fontId="10" fillId="0" borderId="0" xfId="1" applyFont="1" applyAlignment="1">
      <alignment horizontal="centerContinuous" vertical="center"/>
    </xf>
    <xf numFmtId="0" fontId="6" fillId="0" borderId="0" xfId="1" applyFont="1" applyAlignment="1">
      <alignment vertical="center"/>
    </xf>
    <xf numFmtId="0" fontId="6" fillId="0" borderId="0" xfId="1" applyFont="1" applyAlignment="1">
      <alignment horizontal="centerContinuous" vertical="center"/>
    </xf>
    <xf numFmtId="0" fontId="6" fillId="0" borderId="0" xfId="1" applyFont="1" applyAlignment="1">
      <alignment horizontal="left" vertical="center"/>
    </xf>
    <xf numFmtId="0" fontId="5" fillId="0" borderId="0" xfId="1" applyFont="1" applyAlignment="1">
      <alignment horizontal="centerContinuous" vertical="center"/>
    </xf>
    <xf numFmtId="0" fontId="5" fillId="0" borderId="0" xfId="1" applyFont="1" applyAlignment="1">
      <alignment horizontal="center" vertical="center"/>
    </xf>
    <xf numFmtId="0" fontId="5" fillId="0" borderId="0" xfId="1" applyFont="1" applyAlignment="1">
      <alignment horizontal="right" vertical="center"/>
    </xf>
    <xf numFmtId="169" fontId="17" fillId="0" borderId="0" xfId="0" applyNumberFormat="1" applyFont="1" applyBorder="1" applyAlignment="1" applyProtection="1">
      <alignment vertical="center"/>
    </xf>
    <xf numFmtId="169" fontId="17" fillId="3" borderId="0" xfId="0" applyNumberFormat="1" applyFont="1" applyFill="1" applyBorder="1" applyAlignment="1" applyProtection="1">
      <alignment vertical="center"/>
    </xf>
    <xf numFmtId="170" fontId="17" fillId="3" borderId="19" xfId="0" applyNumberFormat="1" applyFont="1" applyFill="1" applyBorder="1" applyAlignment="1" applyProtection="1">
      <alignment vertical="center" shrinkToFit="1"/>
    </xf>
    <xf numFmtId="169" fontId="17" fillId="3" borderId="98" xfId="0" applyNumberFormat="1" applyFont="1" applyFill="1" applyBorder="1" applyAlignment="1" applyProtection="1">
      <alignment vertical="center"/>
    </xf>
    <xf numFmtId="164" fontId="5" fillId="2" borderId="24" xfId="0" applyNumberFormat="1" applyFont="1" applyFill="1" applyBorder="1" applyAlignment="1" applyProtection="1">
      <alignment vertical="center" shrinkToFit="1"/>
      <protection locked="0"/>
    </xf>
    <xf numFmtId="165" fontId="5" fillId="3" borderId="0" xfId="0" applyNumberFormat="1" applyFont="1" applyFill="1" applyBorder="1" applyAlignment="1" applyProtection="1">
      <alignment horizontal="right" vertical="center" shrinkToFit="1"/>
    </xf>
    <xf numFmtId="164" fontId="5" fillId="3" borderId="25" xfId="0" applyNumberFormat="1" applyFont="1" applyFill="1" applyBorder="1" applyAlignment="1" applyProtection="1">
      <alignment vertical="center" shrinkToFit="1"/>
    </xf>
    <xf numFmtId="165" fontId="22" fillId="3" borderId="0" xfId="0" applyNumberFormat="1" applyFont="1" applyFill="1" applyBorder="1" applyAlignment="1" applyProtection="1">
      <alignment horizontal="right" vertical="center" shrinkToFit="1"/>
    </xf>
    <xf numFmtId="164" fontId="22" fillId="0" borderId="47" xfId="0" applyNumberFormat="1" applyFont="1" applyBorder="1" applyAlignment="1" applyProtection="1">
      <alignment vertical="center" shrinkToFit="1"/>
    </xf>
    <xf numFmtId="165" fontId="22" fillId="0" borderId="50" xfId="0" applyNumberFormat="1" applyFont="1" applyBorder="1" applyAlignment="1" applyProtection="1">
      <alignment horizontal="right" vertical="center" shrinkToFit="1"/>
    </xf>
    <xf numFmtId="165" fontId="22" fillId="0" borderId="0" xfId="0" applyNumberFormat="1" applyFont="1" applyBorder="1" applyAlignment="1" applyProtection="1">
      <alignment horizontal="right" vertical="center" shrinkToFit="1"/>
    </xf>
    <xf numFmtId="0" fontId="22" fillId="3" borderId="0" xfId="0" applyFont="1" applyFill="1" applyBorder="1" applyAlignment="1" applyProtection="1">
      <alignment horizontal="right" vertical="center" shrinkToFit="1"/>
    </xf>
    <xf numFmtId="165" fontId="22" fillId="3" borderId="6" xfId="0" applyNumberFormat="1" applyFont="1" applyFill="1" applyBorder="1" applyAlignment="1" applyProtection="1">
      <alignment horizontal="right" vertical="center" shrinkToFit="1"/>
    </xf>
    <xf numFmtId="166" fontId="5" fillId="2" borderId="52" xfId="0" applyNumberFormat="1" applyFont="1" applyFill="1" applyBorder="1" applyAlignment="1" applyProtection="1">
      <alignment vertical="center" shrinkToFit="1"/>
      <protection locked="0"/>
    </xf>
    <xf numFmtId="167" fontId="5" fillId="3" borderId="0" xfId="0" applyNumberFormat="1" applyFont="1" applyFill="1" applyBorder="1" applyAlignment="1" applyProtection="1">
      <alignment horizontal="right" vertical="center" shrinkToFit="1"/>
    </xf>
    <xf numFmtId="168" fontId="5" fillId="3" borderId="37" xfId="0" applyNumberFormat="1" applyFont="1" applyFill="1" applyBorder="1" applyAlignment="1" applyProtection="1">
      <alignment vertical="center" shrinkToFit="1"/>
    </xf>
    <xf numFmtId="166" fontId="5" fillId="2" borderId="24" xfId="0" applyNumberFormat="1" applyFont="1" applyFill="1" applyBorder="1" applyAlignment="1" applyProtection="1">
      <alignment vertical="center" shrinkToFit="1"/>
      <protection locked="0"/>
    </xf>
    <xf numFmtId="168" fontId="5" fillId="3" borderId="53" xfId="0" applyNumberFormat="1" applyFont="1" applyFill="1" applyBorder="1" applyAlignment="1" applyProtection="1">
      <alignment vertical="center" shrinkToFit="1"/>
    </xf>
    <xf numFmtId="166" fontId="5" fillId="2" borderId="33" xfId="0" applyNumberFormat="1" applyFont="1" applyFill="1" applyBorder="1" applyAlignment="1" applyProtection="1">
      <alignment vertical="center" shrinkToFit="1"/>
      <protection locked="0"/>
    </xf>
    <xf numFmtId="168" fontId="5" fillId="3" borderId="54" xfId="0" applyNumberFormat="1" applyFont="1" applyFill="1" applyBorder="1" applyAlignment="1" applyProtection="1">
      <alignment vertical="center" shrinkToFit="1"/>
    </xf>
    <xf numFmtId="168" fontId="5" fillId="3" borderId="58" xfId="0" applyNumberFormat="1" applyFont="1" applyFill="1" applyBorder="1" applyAlignment="1" applyProtection="1">
      <alignment vertical="center" shrinkToFit="1"/>
    </xf>
    <xf numFmtId="164" fontId="5" fillId="3" borderId="129" xfId="0" applyNumberFormat="1" applyFont="1" applyFill="1" applyBorder="1" applyAlignment="1" applyProtection="1">
      <alignment horizontal="right" vertical="center" shrinkToFit="1"/>
    </xf>
    <xf numFmtId="166" fontId="22" fillId="3" borderId="60" xfId="0" applyNumberFormat="1" applyFont="1" applyFill="1" applyBorder="1" applyAlignment="1" applyProtection="1">
      <alignment vertical="center" shrinkToFit="1"/>
    </xf>
    <xf numFmtId="167" fontId="22" fillId="3" borderId="0" xfId="0" applyNumberFormat="1" applyFont="1" applyFill="1" applyBorder="1" applyAlignment="1" applyProtection="1">
      <alignment horizontal="right" vertical="center" shrinkToFit="1"/>
    </xf>
    <xf numFmtId="166" fontId="22" fillId="0" borderId="61" xfId="0" applyNumberFormat="1" applyFont="1" applyBorder="1" applyAlignment="1" applyProtection="1">
      <alignment vertical="center" shrinkToFit="1"/>
    </xf>
    <xf numFmtId="166" fontId="22" fillId="3" borderId="61" xfId="0" applyNumberFormat="1" applyFont="1" applyFill="1" applyBorder="1" applyAlignment="1" applyProtection="1">
      <alignment vertical="center" shrinkToFit="1"/>
    </xf>
    <xf numFmtId="169" fontId="22" fillId="0" borderId="0" xfId="0" applyNumberFormat="1" applyFont="1" applyBorder="1" applyAlignment="1" applyProtection="1">
      <alignment vertical="center"/>
    </xf>
    <xf numFmtId="169" fontId="22" fillId="3" borderId="0" xfId="0" applyNumberFormat="1" applyFont="1" applyFill="1" applyBorder="1" applyAlignment="1" applyProtection="1">
      <alignment vertical="center"/>
    </xf>
    <xf numFmtId="0" fontId="22" fillId="3" borderId="0" xfId="0" applyFont="1" applyFill="1" applyBorder="1" applyAlignment="1" applyProtection="1">
      <alignment vertical="center"/>
    </xf>
    <xf numFmtId="170" fontId="22" fillId="3" borderId="60" xfId="0" applyNumberFormat="1" applyFont="1" applyFill="1" applyBorder="1" applyAlignment="1" applyProtection="1">
      <alignment horizontal="right" vertical="center" wrapText="1"/>
    </xf>
    <xf numFmtId="170" fontId="22" fillId="0" borderId="19" xfId="0" applyNumberFormat="1" applyFont="1" applyBorder="1" applyAlignment="1" applyProtection="1">
      <alignment vertical="center" shrinkToFit="1"/>
    </xf>
    <xf numFmtId="169" fontId="22" fillId="3" borderId="0" xfId="0" applyNumberFormat="1" applyFont="1" applyFill="1" applyBorder="1" applyAlignment="1" applyProtection="1">
      <alignment horizontal="right" vertical="center" shrinkToFit="1"/>
    </xf>
    <xf numFmtId="170" fontId="22" fillId="3" borderId="19" xfId="0" applyNumberFormat="1" applyFont="1" applyFill="1" applyBorder="1" applyAlignment="1" applyProtection="1">
      <alignment vertical="center" shrinkToFit="1"/>
    </xf>
    <xf numFmtId="170" fontId="22" fillId="0" borderId="65" xfId="0" applyNumberFormat="1" applyFont="1" applyBorder="1" applyAlignment="1" applyProtection="1">
      <alignment vertical="center" shrinkToFit="1"/>
    </xf>
    <xf numFmtId="164" fontId="5" fillId="2" borderId="52" xfId="0" applyNumberFormat="1" applyFont="1" applyFill="1" applyBorder="1" applyAlignment="1" applyProtection="1">
      <alignment vertical="center" shrinkToFit="1"/>
      <protection locked="0"/>
    </xf>
    <xf numFmtId="165" fontId="5" fillId="3" borderId="0" xfId="0" applyNumberFormat="1" applyFont="1" applyFill="1" applyBorder="1" applyAlignment="1" applyProtection="1">
      <alignment vertical="center"/>
    </xf>
    <xf numFmtId="164" fontId="5" fillId="3" borderId="37" xfId="0" applyNumberFormat="1" applyFont="1" applyFill="1" applyBorder="1" applyAlignment="1" applyProtection="1">
      <alignment vertical="center" shrinkToFit="1"/>
    </xf>
    <xf numFmtId="164" fontId="5" fillId="3" borderId="53" xfId="0" applyNumberFormat="1" applyFont="1" applyFill="1" applyBorder="1" applyAlignment="1" applyProtection="1">
      <alignment vertical="center" shrinkToFit="1"/>
    </xf>
    <xf numFmtId="164" fontId="5" fillId="3" borderId="66" xfId="0" applyNumberFormat="1" applyFont="1" applyFill="1" applyBorder="1" applyAlignment="1" applyProtection="1">
      <alignment vertical="center" shrinkToFit="1"/>
    </xf>
    <xf numFmtId="165" fontId="22" fillId="3" borderId="0" xfId="0" applyNumberFormat="1" applyFont="1" applyFill="1" applyBorder="1" applyAlignment="1" applyProtection="1">
      <alignment vertical="center"/>
    </xf>
    <xf numFmtId="164" fontId="22" fillId="3" borderId="47" xfId="0" applyNumberFormat="1" applyFont="1" applyFill="1" applyBorder="1" applyAlignment="1" applyProtection="1">
      <alignment vertical="center" shrinkToFit="1"/>
    </xf>
    <xf numFmtId="165" fontId="22" fillId="0" borderId="0" xfId="0" applyNumberFormat="1" applyFont="1" applyBorder="1" applyAlignment="1" applyProtection="1">
      <alignment vertical="center"/>
    </xf>
    <xf numFmtId="166" fontId="5" fillId="2" borderId="69" xfId="0" applyNumberFormat="1" applyFont="1" applyFill="1" applyBorder="1" applyAlignment="1" applyProtection="1">
      <alignment vertical="center" shrinkToFit="1"/>
      <protection locked="0"/>
    </xf>
    <xf numFmtId="167" fontId="5" fillId="3" borderId="0" xfId="0" applyNumberFormat="1" applyFont="1" applyFill="1" applyBorder="1" applyAlignment="1" applyProtection="1">
      <alignment vertical="center"/>
    </xf>
    <xf numFmtId="166" fontId="5" fillId="2" borderId="71" xfId="0" applyNumberFormat="1" applyFont="1" applyFill="1" applyBorder="1" applyAlignment="1" applyProtection="1">
      <alignment vertical="center" shrinkToFit="1"/>
      <protection locked="0"/>
    </xf>
    <xf numFmtId="166" fontId="5" fillId="2" borderId="58" xfId="0" applyNumberFormat="1" applyFont="1" applyFill="1" applyBorder="1" applyAlignment="1" applyProtection="1">
      <alignment vertical="center" shrinkToFit="1"/>
      <protection locked="0"/>
    </xf>
    <xf numFmtId="166" fontId="5" fillId="2" borderId="73" xfId="0" applyNumberFormat="1" applyFont="1" applyFill="1" applyBorder="1" applyAlignment="1" applyProtection="1">
      <alignment vertical="center" shrinkToFit="1"/>
      <protection locked="0"/>
    </xf>
    <xf numFmtId="166" fontId="22" fillId="3" borderId="74" xfId="0" applyNumberFormat="1" applyFont="1" applyFill="1" applyBorder="1" applyAlignment="1" applyProtection="1">
      <alignment vertical="center" shrinkToFit="1"/>
    </xf>
    <xf numFmtId="167" fontId="22" fillId="3" borderId="0" xfId="0" applyNumberFormat="1" applyFont="1" applyFill="1" applyBorder="1" applyAlignment="1" applyProtection="1">
      <alignment vertical="center"/>
    </xf>
    <xf numFmtId="166" fontId="22" fillId="0" borderId="47" xfId="0" applyNumberFormat="1" applyFont="1" applyBorder="1" applyAlignment="1" applyProtection="1">
      <alignment vertical="center" shrinkToFit="1"/>
    </xf>
    <xf numFmtId="168" fontId="22" fillId="3" borderId="61" xfId="0" applyNumberFormat="1" applyFont="1" applyFill="1" applyBorder="1" applyAlignment="1" applyProtection="1">
      <alignment vertical="center" shrinkToFit="1"/>
    </xf>
    <xf numFmtId="167" fontId="22" fillId="0" borderId="0" xfId="0" applyNumberFormat="1" applyFont="1" applyBorder="1" applyAlignment="1" applyProtection="1">
      <alignment vertical="center"/>
    </xf>
    <xf numFmtId="0" fontId="5" fillId="3" borderId="0" xfId="0" applyFont="1" applyFill="1" applyBorder="1" applyAlignment="1" applyProtection="1">
      <alignment vertical="center"/>
    </xf>
    <xf numFmtId="168" fontId="5" fillId="2" borderId="33" xfId="0" applyNumberFormat="1" applyFont="1" applyFill="1" applyBorder="1" applyAlignment="1" applyProtection="1">
      <alignment vertical="center" shrinkToFit="1"/>
      <protection locked="0"/>
    </xf>
    <xf numFmtId="168" fontId="5" fillId="2" borderId="75" xfId="0" applyNumberFormat="1" applyFont="1" applyFill="1" applyBorder="1" applyAlignment="1" applyProtection="1">
      <alignment vertical="center" shrinkToFit="1"/>
      <protection locked="0"/>
    </xf>
    <xf numFmtId="164" fontId="22" fillId="3" borderId="74" xfId="0" applyNumberFormat="1" applyFont="1" applyFill="1" applyBorder="1" applyAlignment="1" applyProtection="1">
      <alignment vertical="center" shrinkToFit="1"/>
    </xf>
    <xf numFmtId="164" fontId="22" fillId="3" borderId="61" xfId="0" applyNumberFormat="1" applyFont="1" applyFill="1" applyBorder="1" applyAlignment="1" applyProtection="1">
      <alignment vertical="center" shrinkToFit="1"/>
    </xf>
    <xf numFmtId="165" fontId="22" fillId="3" borderId="12" xfId="0" applyNumberFormat="1" applyFont="1" applyFill="1" applyBorder="1" applyAlignment="1" applyProtection="1">
      <alignment horizontal="right" vertical="center" shrinkToFit="1"/>
    </xf>
    <xf numFmtId="164" fontId="22" fillId="3" borderId="61" xfId="0" applyNumberFormat="1" applyFont="1" applyFill="1" applyBorder="1" applyAlignment="1" applyProtection="1">
      <alignment horizontal="right" vertical="center" shrinkToFit="1"/>
    </xf>
    <xf numFmtId="170" fontId="22" fillId="3" borderId="0" xfId="0" applyNumberFormat="1" applyFont="1" applyFill="1" applyBorder="1" applyAlignment="1" applyProtection="1">
      <alignment vertical="center" shrinkToFit="1"/>
    </xf>
    <xf numFmtId="170" fontId="22" fillId="3" borderId="65" xfId="0" applyNumberFormat="1" applyFont="1" applyFill="1" applyBorder="1" applyAlignment="1" applyProtection="1">
      <alignment vertical="center" shrinkToFit="1"/>
    </xf>
    <xf numFmtId="0" fontId="22" fillId="0" borderId="0" xfId="0" applyFont="1" applyAlignment="1" applyProtection="1">
      <alignment vertical="center"/>
    </xf>
    <xf numFmtId="167" fontId="5" fillId="3" borderId="76" xfId="0" applyNumberFormat="1" applyFont="1" applyFill="1" applyBorder="1" applyAlignment="1" applyProtection="1">
      <alignment vertical="center"/>
    </xf>
    <xf numFmtId="170" fontId="22" fillId="0" borderId="0" xfId="0" applyNumberFormat="1" applyFont="1" applyAlignment="1" applyProtection="1">
      <alignment vertical="center"/>
    </xf>
    <xf numFmtId="170" fontId="22" fillId="5" borderId="19" xfId="0" applyNumberFormat="1" applyFont="1" applyFill="1" applyBorder="1" applyAlignment="1" applyProtection="1">
      <alignment vertical="center" shrinkToFit="1"/>
      <protection locked="0"/>
    </xf>
    <xf numFmtId="170" fontId="22" fillId="3" borderId="76" xfId="0" applyNumberFormat="1" applyFont="1" applyFill="1" applyBorder="1" applyAlignment="1" applyProtection="1">
      <alignment vertical="center" shrinkToFit="1"/>
    </xf>
    <xf numFmtId="0" fontId="26" fillId="0" borderId="0" xfId="1" applyFont="1" applyAlignment="1">
      <alignment vertical="center"/>
    </xf>
    <xf numFmtId="0" fontId="18" fillId="0" borderId="8" xfId="0" applyFont="1" applyBorder="1" applyAlignment="1" applyProtection="1">
      <alignment horizontal="center" vertical="center"/>
    </xf>
    <xf numFmtId="0" fontId="18" fillId="3" borderId="86" xfId="0" applyFont="1" applyFill="1" applyBorder="1" applyAlignment="1" applyProtection="1">
      <alignment horizontal="center" vertical="center" shrinkToFit="1"/>
    </xf>
    <xf numFmtId="49" fontId="18" fillId="0" borderId="101" xfId="0" applyNumberFormat="1" applyFont="1" applyBorder="1" applyAlignment="1" applyProtection="1">
      <alignment horizontal="center" vertical="center"/>
    </xf>
    <xf numFmtId="0" fontId="18" fillId="0" borderId="88" xfId="0" applyFont="1" applyBorder="1" applyAlignment="1" applyProtection="1">
      <alignment horizontal="center" vertical="center"/>
    </xf>
    <xf numFmtId="0" fontId="18" fillId="0" borderId="0" xfId="0" applyFont="1" applyBorder="1" applyAlignment="1" applyProtection="1">
      <alignment horizontal="center" vertical="center"/>
    </xf>
    <xf numFmtId="172" fontId="19" fillId="3" borderId="0" xfId="0" applyNumberFormat="1" applyFont="1" applyFill="1" applyBorder="1" applyAlignment="1" applyProtection="1">
      <alignment horizontal="right" vertical="center" shrinkToFit="1"/>
    </xf>
    <xf numFmtId="170" fontId="19" fillId="2" borderId="26" xfId="0" applyNumberFormat="1" applyFont="1" applyFill="1" applyBorder="1" applyAlignment="1" applyProtection="1">
      <alignment vertical="center" shrinkToFit="1"/>
      <protection locked="0"/>
    </xf>
    <xf numFmtId="171" fontId="19" fillId="3" borderId="91" xfId="0" applyNumberFormat="1" applyFont="1" applyFill="1" applyBorder="1" applyAlignment="1" applyProtection="1">
      <alignment vertical="center"/>
    </xf>
    <xf numFmtId="170" fontId="19" fillId="3" borderId="92" xfId="0" applyNumberFormat="1" applyFont="1" applyFill="1" applyBorder="1" applyAlignment="1" applyProtection="1">
      <alignment vertical="center" shrinkToFit="1"/>
    </xf>
    <xf numFmtId="165" fontId="19" fillId="3" borderId="0" xfId="0" applyNumberFormat="1" applyFont="1" applyFill="1" applyBorder="1" applyAlignment="1" applyProtection="1">
      <alignment horizontal="center" vertical="center" shrinkToFit="1"/>
    </xf>
    <xf numFmtId="170" fontId="19" fillId="3" borderId="95" xfId="0" applyNumberFormat="1" applyFont="1" applyFill="1" applyBorder="1" applyAlignment="1" applyProtection="1">
      <alignment vertical="center" shrinkToFit="1"/>
    </xf>
    <xf numFmtId="170" fontId="18" fillId="0" borderId="74" xfId="0" applyNumberFormat="1" applyFont="1" applyBorder="1" applyAlignment="1" applyProtection="1">
      <alignment vertical="center" shrinkToFit="1"/>
    </xf>
    <xf numFmtId="172" fontId="18" fillId="3" borderId="0" xfId="0" applyNumberFormat="1" applyFont="1" applyFill="1" applyBorder="1" applyAlignment="1" applyProtection="1">
      <alignment horizontal="right" vertical="center" shrinkToFit="1"/>
    </xf>
    <xf numFmtId="170" fontId="18" fillId="0" borderId="47" xfId="0" applyNumberFormat="1" applyFont="1" applyBorder="1" applyAlignment="1" applyProtection="1">
      <alignment vertical="center" shrinkToFit="1"/>
    </xf>
    <xf numFmtId="170" fontId="18" fillId="0" borderId="48" xfId="0" applyNumberFormat="1" applyFont="1" applyBorder="1" applyAlignment="1" applyProtection="1">
      <alignment vertical="center" shrinkToFit="1"/>
    </xf>
    <xf numFmtId="170" fontId="18" fillId="0" borderId="49" xfId="0" applyNumberFormat="1" applyFont="1" applyBorder="1" applyAlignment="1" applyProtection="1">
      <alignment vertical="center" shrinkToFit="1"/>
    </xf>
    <xf numFmtId="170" fontId="18" fillId="0" borderId="36" xfId="0" applyNumberFormat="1" applyFont="1" applyBorder="1" applyAlignment="1" applyProtection="1">
      <alignment vertical="center" shrinkToFit="1"/>
    </xf>
    <xf numFmtId="165" fontId="18" fillId="0" borderId="50" xfId="0" applyNumberFormat="1" applyFont="1" applyBorder="1" applyAlignment="1" applyProtection="1">
      <alignment vertical="center"/>
    </xf>
    <xf numFmtId="165" fontId="18" fillId="0" borderId="0" xfId="0" applyNumberFormat="1" applyFont="1" applyBorder="1" applyAlignment="1" applyProtection="1">
      <alignment vertical="center"/>
    </xf>
    <xf numFmtId="165" fontId="18" fillId="3" borderId="6" xfId="0" applyNumberFormat="1" applyFont="1" applyFill="1" applyBorder="1" applyAlignment="1" applyProtection="1">
      <alignment vertical="center"/>
    </xf>
    <xf numFmtId="166" fontId="19" fillId="2" borderId="26" xfId="0" applyNumberFormat="1" applyFont="1" applyFill="1" applyBorder="1" applyAlignment="1" applyProtection="1">
      <alignment vertical="center" shrinkToFit="1"/>
      <protection locked="0"/>
    </xf>
    <xf numFmtId="168" fontId="19" fillId="3" borderId="69" xfId="0" applyNumberFormat="1" applyFont="1" applyFill="1" applyBorder="1" applyAlignment="1" applyProtection="1">
      <alignment horizontal="right" vertical="center" shrinkToFit="1"/>
    </xf>
    <xf numFmtId="170" fontId="19" fillId="3" borderId="40" xfId="0" applyNumberFormat="1" applyFont="1" applyFill="1" applyBorder="1" applyAlignment="1" applyProtection="1">
      <alignment horizontal="right" vertical="center" shrinkToFit="1"/>
    </xf>
    <xf numFmtId="168" fontId="18" fillId="3" borderId="40" xfId="0" applyNumberFormat="1" applyFont="1" applyFill="1" applyBorder="1" applyAlignment="1" applyProtection="1">
      <alignment horizontal="right" vertical="center" shrinkToFit="1"/>
    </xf>
    <xf numFmtId="166" fontId="18" fillId="0" borderId="19" xfId="0" applyNumberFormat="1" applyFont="1" applyBorder="1" applyAlignment="1" applyProtection="1">
      <alignment vertical="center" shrinkToFit="1"/>
    </xf>
    <xf numFmtId="166" fontId="18" fillId="0" borderId="20" xfId="0" applyNumberFormat="1" applyFont="1" applyBorder="1" applyAlignment="1" applyProtection="1">
      <alignment vertical="center" shrinkToFit="1"/>
    </xf>
    <xf numFmtId="166" fontId="18" fillId="0" borderId="21" xfId="0" applyNumberFormat="1" applyFont="1" applyBorder="1" applyAlignment="1" applyProtection="1">
      <alignment vertical="center" shrinkToFit="1"/>
    </xf>
    <xf numFmtId="166" fontId="18" fillId="0" borderId="22" xfId="0" applyNumberFormat="1" applyFont="1" applyBorder="1" applyAlignment="1" applyProtection="1">
      <alignment vertical="center" shrinkToFit="1"/>
    </xf>
    <xf numFmtId="169" fontId="18" fillId="0" borderId="0" xfId="0" applyNumberFormat="1" applyFont="1" applyBorder="1" applyAlignment="1" applyProtection="1">
      <alignment vertical="center"/>
    </xf>
    <xf numFmtId="170" fontId="18" fillId="3" borderId="60" xfId="0" applyNumberFormat="1" applyFont="1" applyFill="1" applyBorder="1" applyAlignment="1" applyProtection="1">
      <alignment horizontal="right" vertical="center"/>
    </xf>
    <xf numFmtId="168" fontId="18" fillId="3" borderId="0" xfId="0" applyNumberFormat="1" applyFont="1" applyFill="1" applyBorder="1" applyAlignment="1" applyProtection="1">
      <alignment horizontal="right" vertical="center" shrinkToFit="1"/>
    </xf>
    <xf numFmtId="170" fontId="18" fillId="0" borderId="20" xfId="0" applyNumberFormat="1" applyFont="1" applyBorder="1" applyAlignment="1" applyProtection="1">
      <alignment horizontal="right" vertical="center" shrinkToFit="1"/>
    </xf>
    <xf numFmtId="170" fontId="18" fillId="0" borderId="65" xfId="0" applyNumberFormat="1" applyFont="1" applyBorder="1" applyAlignment="1" applyProtection="1">
      <alignment horizontal="right" vertical="center" shrinkToFit="1"/>
    </xf>
    <xf numFmtId="170" fontId="18" fillId="0" borderId="22" xfId="0" applyNumberFormat="1" applyFont="1" applyBorder="1" applyAlignment="1" applyProtection="1">
      <alignment horizontal="right" vertical="center" shrinkToFit="1"/>
    </xf>
    <xf numFmtId="166" fontId="18" fillId="0" borderId="47" xfId="0" applyNumberFormat="1" applyFont="1" applyBorder="1" applyAlignment="1" applyProtection="1">
      <alignment vertical="center" shrinkToFit="1"/>
    </xf>
    <xf numFmtId="167" fontId="18" fillId="0" borderId="0" xfId="0" applyNumberFormat="1" applyFont="1" applyBorder="1" applyAlignment="1" applyProtection="1">
      <alignment vertical="center"/>
    </xf>
    <xf numFmtId="168" fontId="19" fillId="3" borderId="69" xfId="0" applyNumberFormat="1" applyFont="1" applyFill="1" applyBorder="1" applyAlignment="1" applyProtection="1">
      <alignment vertical="center" shrinkToFit="1"/>
    </xf>
    <xf numFmtId="168" fontId="19" fillId="3" borderId="0" xfId="0" applyNumberFormat="1" applyFont="1" applyFill="1" applyBorder="1" applyAlignment="1" applyProtection="1">
      <alignment horizontal="right" vertical="center" shrinkToFit="1"/>
    </xf>
    <xf numFmtId="168" fontId="19" fillId="3" borderId="37" xfId="0" applyNumberFormat="1" applyFont="1" applyFill="1" applyBorder="1" applyAlignment="1" applyProtection="1">
      <alignment vertical="center" shrinkToFit="1"/>
    </xf>
    <xf numFmtId="168" fontId="19" fillId="2" borderId="26" xfId="0" applyNumberFormat="1" applyFont="1" applyFill="1" applyBorder="1" applyAlignment="1" applyProtection="1">
      <alignment vertical="center" shrinkToFit="1"/>
      <protection locked="0"/>
    </xf>
    <xf numFmtId="168" fontId="19" fillId="3" borderId="58" xfId="0" applyNumberFormat="1" applyFont="1" applyFill="1" applyBorder="1" applyAlignment="1" applyProtection="1">
      <alignment vertical="center" shrinkToFit="1"/>
    </xf>
    <xf numFmtId="168" fontId="19" fillId="3" borderId="53" xfId="0" applyNumberFormat="1" applyFont="1" applyFill="1" applyBorder="1" applyAlignment="1" applyProtection="1">
      <alignment vertical="center" shrinkToFit="1"/>
    </xf>
    <xf numFmtId="164" fontId="19" fillId="3" borderId="58" xfId="0" applyNumberFormat="1" applyFont="1" applyFill="1" applyBorder="1" applyAlignment="1" applyProtection="1">
      <alignment vertical="center" shrinkToFit="1"/>
    </xf>
    <xf numFmtId="164" fontId="19" fillId="3" borderId="53" xfId="0" applyNumberFormat="1" applyFont="1" applyFill="1" applyBorder="1" applyAlignment="1" applyProtection="1">
      <alignment vertical="center" shrinkToFit="1"/>
    </xf>
    <xf numFmtId="164" fontId="19" fillId="3" borderId="92" xfId="0" applyNumberFormat="1" applyFont="1" applyFill="1" applyBorder="1" applyAlignment="1" applyProtection="1">
      <alignment vertical="center" shrinkToFit="1"/>
    </xf>
    <xf numFmtId="164" fontId="19" fillId="3" borderId="54" xfId="0" applyNumberFormat="1" applyFont="1" applyFill="1" applyBorder="1" applyAlignment="1" applyProtection="1">
      <alignment vertical="center" shrinkToFit="1"/>
    </xf>
    <xf numFmtId="164" fontId="19" fillId="3" borderId="47" xfId="0" applyNumberFormat="1" applyFont="1" applyFill="1" applyBorder="1" applyAlignment="1" applyProtection="1">
      <alignment vertical="center" shrinkToFit="1"/>
    </xf>
    <xf numFmtId="170" fontId="18" fillId="3" borderId="60" xfId="0" applyNumberFormat="1" applyFont="1" applyFill="1" applyBorder="1" applyAlignment="1" applyProtection="1">
      <alignment vertical="center" shrinkToFit="1"/>
    </xf>
    <xf numFmtId="170" fontId="19" fillId="3" borderId="19" xfId="0" applyNumberFormat="1" applyFont="1" applyFill="1" applyBorder="1" applyAlignment="1" applyProtection="1">
      <alignment vertical="center" shrinkToFit="1"/>
    </xf>
    <xf numFmtId="170" fontId="19" fillId="3" borderId="20" xfId="0" applyNumberFormat="1" applyFont="1" applyFill="1" applyBorder="1" applyAlignment="1" applyProtection="1">
      <alignment vertical="center" shrinkToFit="1"/>
    </xf>
    <xf numFmtId="170" fontId="19" fillId="3" borderId="65" xfId="0" applyNumberFormat="1" applyFont="1" applyFill="1" applyBorder="1" applyAlignment="1" applyProtection="1">
      <alignment vertical="center" shrinkToFit="1"/>
    </xf>
    <xf numFmtId="170" fontId="19" fillId="3" borderId="97" xfId="0" applyNumberFormat="1" applyFont="1" applyFill="1" applyBorder="1" applyAlignment="1" applyProtection="1">
      <alignment vertical="center" shrinkToFit="1"/>
    </xf>
    <xf numFmtId="170" fontId="19" fillId="3" borderId="22" xfId="0" applyNumberFormat="1" applyFont="1" applyFill="1" applyBorder="1" applyAlignment="1" applyProtection="1">
      <alignment vertical="center" shrinkToFit="1"/>
    </xf>
    <xf numFmtId="170" fontId="18" fillId="0" borderId="19" xfId="0" applyNumberFormat="1" applyFont="1" applyBorder="1" applyAlignment="1" applyProtection="1">
      <alignment vertical="center" shrinkToFit="1"/>
    </xf>
    <xf numFmtId="170" fontId="18" fillId="0" borderId="20" xfId="0" applyNumberFormat="1" applyFont="1" applyBorder="1" applyAlignment="1" applyProtection="1">
      <alignment vertical="center" shrinkToFit="1"/>
    </xf>
    <xf numFmtId="170" fontId="18" fillId="0" borderId="65" xfId="0" applyNumberFormat="1" applyFont="1" applyBorder="1" applyAlignment="1" applyProtection="1">
      <alignment vertical="center" shrinkToFit="1"/>
    </xf>
    <xf numFmtId="170" fontId="18" fillId="0" borderId="97" xfId="0" applyNumberFormat="1" applyFont="1" applyBorder="1" applyAlignment="1" applyProtection="1">
      <alignment vertical="center" shrinkToFit="1"/>
    </xf>
    <xf numFmtId="170" fontId="18" fillId="0" borderId="22" xfId="0" applyNumberFormat="1" applyFont="1" applyBorder="1" applyAlignment="1" applyProtection="1">
      <alignment vertical="center" shrinkToFit="1"/>
    </xf>
    <xf numFmtId="171" fontId="22" fillId="3" borderId="96" xfId="0" applyNumberFormat="1" applyFont="1" applyFill="1" applyBorder="1" applyAlignment="1" applyProtection="1">
      <alignment vertical="center"/>
    </xf>
    <xf numFmtId="0" fontId="22" fillId="3" borderId="68" xfId="0" applyFont="1" applyFill="1" applyBorder="1" applyAlignment="1" applyProtection="1">
      <alignment vertical="center"/>
    </xf>
    <xf numFmtId="0" fontId="22" fillId="3" borderId="93" xfId="0" applyFont="1" applyFill="1" applyBorder="1" applyAlignment="1" applyProtection="1">
      <alignment vertical="center"/>
    </xf>
    <xf numFmtId="0" fontId="22" fillId="3" borderId="16" xfId="0" applyFont="1" applyFill="1" applyBorder="1" applyAlignment="1" applyProtection="1">
      <alignment vertical="center"/>
    </xf>
    <xf numFmtId="0" fontId="22" fillId="3" borderId="64" xfId="0" applyFont="1" applyFill="1" applyBorder="1" applyAlignment="1" applyProtection="1">
      <alignment horizontal="left" vertical="center"/>
    </xf>
    <xf numFmtId="0" fontId="22" fillId="3" borderId="96" xfId="0" applyFont="1" applyFill="1" applyBorder="1" applyAlignment="1" applyProtection="1">
      <alignment vertical="center"/>
    </xf>
    <xf numFmtId="173" fontId="22" fillId="3" borderId="96" xfId="0" applyNumberFormat="1" applyFont="1" applyFill="1" applyBorder="1" applyAlignment="1" applyProtection="1">
      <alignment vertical="center"/>
    </xf>
    <xf numFmtId="0" fontId="22" fillId="3" borderId="64" xfId="0" applyFont="1" applyFill="1" applyBorder="1" applyAlignment="1" applyProtection="1">
      <alignment vertical="center"/>
    </xf>
    <xf numFmtId="0" fontId="27" fillId="3" borderId="64" xfId="0" applyFont="1" applyFill="1" applyBorder="1" applyAlignment="1" applyProtection="1">
      <alignment vertical="center" wrapText="1"/>
    </xf>
    <xf numFmtId="0" fontId="22" fillId="3" borderId="104" xfId="0" applyFont="1" applyFill="1" applyBorder="1" applyAlignment="1" applyProtection="1">
      <alignment vertical="center"/>
    </xf>
    <xf numFmtId="0" fontId="22" fillId="3" borderId="51" xfId="0" applyFont="1" applyFill="1" applyBorder="1" applyAlignment="1" applyProtection="1">
      <alignment vertical="center"/>
    </xf>
    <xf numFmtId="0" fontId="22" fillId="3" borderId="56" xfId="0" applyFont="1" applyFill="1" applyBorder="1" applyAlignment="1" applyProtection="1">
      <alignment vertical="center"/>
    </xf>
    <xf numFmtId="0" fontId="22" fillId="3" borderId="39" xfId="0" applyFont="1" applyFill="1" applyBorder="1" applyAlignment="1" applyProtection="1">
      <alignment vertical="center"/>
    </xf>
    <xf numFmtId="171" fontId="22" fillId="3" borderId="45" xfId="0" applyNumberFormat="1" applyFont="1" applyFill="1" applyBorder="1" applyAlignment="1" applyProtection="1">
      <alignment vertical="center"/>
    </xf>
    <xf numFmtId="173" fontId="22" fillId="3" borderId="45" xfId="0" applyNumberFormat="1" applyFont="1" applyFill="1" applyBorder="1" applyAlignment="1" applyProtection="1">
      <alignment vertical="center"/>
    </xf>
    <xf numFmtId="0" fontId="0" fillId="0" borderId="80" xfId="0" applyBorder="1" applyAlignment="1" applyProtection="1">
      <alignment vertical="center"/>
    </xf>
    <xf numFmtId="0" fontId="0" fillId="0" borderId="82" xfId="0" applyBorder="1" applyAlignment="1" applyProtection="1">
      <alignment vertical="center"/>
    </xf>
    <xf numFmtId="0" fontId="28" fillId="0" borderId="0" xfId="0" applyFont="1" applyAlignment="1" applyProtection="1">
      <alignment vertical="center"/>
    </xf>
    <xf numFmtId="0" fontId="28" fillId="3" borderId="0" xfId="0" applyFont="1" applyFill="1" applyBorder="1" applyAlignment="1" applyProtection="1">
      <alignment vertical="center"/>
    </xf>
    <xf numFmtId="0" fontId="5" fillId="3" borderId="0" xfId="0" applyFont="1" applyFill="1" applyAlignment="1" applyProtection="1">
      <alignment vertical="center"/>
    </xf>
    <xf numFmtId="3" fontId="5" fillId="0" borderId="0" xfId="1" applyNumberFormat="1" applyFont="1" applyAlignment="1">
      <alignment horizontal="center" vertical="center"/>
    </xf>
    <xf numFmtId="3" fontId="5" fillId="0" borderId="0" xfId="1" applyNumberFormat="1" applyFont="1" applyAlignment="1">
      <alignment vertical="center"/>
    </xf>
    <xf numFmtId="0" fontId="5" fillId="0" borderId="138" xfId="0" applyFont="1" applyBorder="1" applyAlignment="1" applyProtection="1">
      <alignment vertical="center"/>
    </xf>
    <xf numFmtId="170" fontId="5" fillId="4" borderId="139" xfId="0" applyNumberFormat="1" applyFont="1" applyFill="1" applyBorder="1" applyAlignment="1" applyProtection="1">
      <alignment vertical="center" shrinkToFit="1"/>
      <protection locked="0"/>
    </xf>
    <xf numFmtId="170" fontId="5" fillId="4" borderId="140" xfId="0" applyNumberFormat="1" applyFont="1" applyFill="1" applyBorder="1" applyAlignment="1" applyProtection="1">
      <alignment vertical="center" shrinkToFit="1"/>
      <protection locked="0"/>
    </xf>
    <xf numFmtId="166" fontId="5" fillId="4" borderId="81" xfId="0" applyNumberFormat="1" applyFont="1" applyFill="1" applyBorder="1" applyAlignment="1" applyProtection="1">
      <alignment vertical="center" shrinkToFit="1"/>
      <protection locked="0"/>
    </xf>
    <xf numFmtId="170" fontId="22" fillId="0" borderId="97" xfId="0" applyNumberFormat="1" applyFont="1" applyBorder="1" applyAlignment="1" applyProtection="1">
      <alignment vertical="center" shrinkToFit="1"/>
    </xf>
    <xf numFmtId="170" fontId="22" fillId="3" borderId="97" xfId="0" applyNumberFormat="1" applyFont="1" applyFill="1" applyBorder="1" applyAlignment="1" applyProtection="1">
      <alignment vertical="center" shrinkToFit="1"/>
    </xf>
    <xf numFmtId="0" fontId="18" fillId="3" borderId="0" xfId="0" applyFont="1" applyFill="1" applyBorder="1" applyAlignment="1" applyProtection="1">
      <alignment horizontal="center" vertical="center" shrinkToFit="1"/>
    </xf>
    <xf numFmtId="0" fontId="18" fillId="3" borderId="146" xfId="0" applyFont="1" applyFill="1" applyBorder="1" applyAlignment="1" applyProtection="1">
      <alignment horizontal="center" vertical="center" shrinkToFit="1"/>
    </xf>
    <xf numFmtId="0" fontId="18" fillId="3" borderId="147" xfId="0" applyFont="1" applyFill="1" applyBorder="1" applyAlignment="1" applyProtection="1">
      <alignment horizontal="center" vertical="center" shrinkToFit="1"/>
    </xf>
    <xf numFmtId="0" fontId="18" fillId="3" borderId="148" xfId="0" applyFont="1" applyFill="1" applyBorder="1" applyAlignment="1" applyProtection="1">
      <alignment horizontal="center" vertical="center" shrinkToFit="1"/>
    </xf>
    <xf numFmtId="0" fontId="18" fillId="0" borderId="149" xfId="0" applyFont="1" applyBorder="1" applyAlignment="1" applyProtection="1">
      <alignment horizontal="center" vertical="center"/>
    </xf>
    <xf numFmtId="0" fontId="18" fillId="0" borderId="150" xfId="0" applyFont="1" applyBorder="1" applyAlignment="1" applyProtection="1">
      <alignment horizontal="center" vertical="center"/>
    </xf>
    <xf numFmtId="0" fontId="18" fillId="0" borderId="151" xfId="0" applyFont="1" applyBorder="1" applyAlignment="1" applyProtection="1">
      <alignment horizontal="center" vertical="center"/>
    </xf>
    <xf numFmtId="0" fontId="18" fillId="0" borderId="152" xfId="0" applyFont="1" applyBorder="1" applyAlignment="1" applyProtection="1">
      <alignment horizontal="center" vertical="center"/>
    </xf>
    <xf numFmtId="175" fontId="5" fillId="0" borderId="0" xfId="1" applyNumberFormat="1" applyFont="1" applyAlignment="1">
      <alignment vertical="center"/>
    </xf>
    <xf numFmtId="164" fontId="22" fillId="0" borderId="46" xfId="0" applyNumberFormat="1" applyFont="1" applyBorder="1" applyAlignment="1" applyProtection="1">
      <alignment vertical="center" shrinkToFit="1"/>
    </xf>
    <xf numFmtId="164" fontId="5" fillId="3" borderId="74" xfId="0" applyNumberFormat="1" applyFont="1" applyFill="1" applyBorder="1" applyAlignment="1" applyProtection="1">
      <alignment vertical="center" shrinkToFit="1"/>
    </xf>
    <xf numFmtId="170" fontId="6" fillId="3" borderId="19" xfId="0" applyNumberFormat="1" applyFont="1" applyFill="1" applyBorder="1" applyAlignment="1" applyProtection="1">
      <alignment vertical="center" shrinkToFit="1"/>
    </xf>
    <xf numFmtId="166" fontId="18" fillId="3" borderId="106" xfId="0" applyNumberFormat="1" applyFont="1" applyFill="1" applyBorder="1" applyAlignment="1" applyProtection="1">
      <alignment vertical="center" shrinkToFit="1"/>
    </xf>
    <xf numFmtId="170" fontId="19" fillId="2" borderId="27" xfId="0" applyNumberFormat="1" applyFont="1" applyFill="1" applyBorder="1" applyAlignment="1" applyProtection="1">
      <alignment vertical="center" shrinkToFit="1"/>
      <protection locked="0"/>
    </xf>
    <xf numFmtId="170" fontId="19" fillId="2" borderId="28" xfId="0" applyNumberFormat="1" applyFont="1" applyFill="1" applyBorder="1" applyAlignment="1" applyProtection="1">
      <alignment vertical="center" shrinkToFit="1"/>
      <protection locked="0"/>
    </xf>
    <xf numFmtId="170" fontId="19" fillId="2" borderId="29" xfId="0" applyNumberFormat="1" applyFont="1" applyFill="1" applyBorder="1" applyAlignment="1" applyProtection="1">
      <alignment vertical="center" shrinkToFit="1"/>
      <protection locked="0"/>
    </xf>
    <xf numFmtId="170" fontId="19" fillId="2" borderId="31" xfId="0" applyNumberFormat="1" applyFont="1" applyFill="1" applyBorder="1" applyAlignment="1" applyProtection="1">
      <alignment vertical="center" shrinkToFit="1"/>
      <protection locked="0"/>
    </xf>
    <xf numFmtId="170" fontId="19" fillId="2" borderId="30" xfId="0" applyNumberFormat="1" applyFont="1" applyFill="1" applyBorder="1" applyAlignment="1" applyProtection="1">
      <alignment vertical="center" shrinkToFit="1"/>
      <protection locked="0"/>
    </xf>
    <xf numFmtId="170" fontId="19" fillId="2" borderId="34" xfId="0" applyNumberFormat="1" applyFont="1" applyFill="1" applyBorder="1" applyAlignment="1" applyProtection="1">
      <alignment vertical="center" shrinkToFit="1"/>
      <protection locked="0"/>
    </xf>
    <xf numFmtId="170" fontId="19" fillId="2" borderId="35" xfId="0" applyNumberFormat="1" applyFont="1" applyFill="1" applyBorder="1" applyAlignment="1" applyProtection="1">
      <alignment vertical="center" shrinkToFit="1"/>
      <protection locked="0"/>
    </xf>
    <xf numFmtId="170" fontId="19" fillId="2" borderId="36" xfId="0" applyNumberFormat="1" applyFont="1" applyFill="1" applyBorder="1" applyAlignment="1" applyProtection="1">
      <alignment vertical="center" shrinkToFit="1"/>
      <protection locked="0"/>
    </xf>
    <xf numFmtId="166" fontId="19" fillId="2" borderId="27" xfId="0" applyNumberFormat="1" applyFont="1" applyFill="1" applyBorder="1" applyAlignment="1" applyProtection="1">
      <alignment vertical="center" shrinkToFit="1"/>
      <protection locked="0"/>
    </xf>
    <xf numFmtId="166" fontId="19" fillId="2" borderId="28" xfId="0" applyNumberFormat="1" applyFont="1" applyFill="1" applyBorder="1" applyAlignment="1" applyProtection="1">
      <alignment vertical="center" shrinkToFit="1"/>
      <protection locked="0"/>
    </xf>
    <xf numFmtId="166" fontId="19" fillId="2" borderId="29" xfId="0" applyNumberFormat="1" applyFont="1" applyFill="1" applyBorder="1" applyAlignment="1" applyProtection="1">
      <alignment vertical="center" shrinkToFit="1"/>
      <protection locked="0"/>
    </xf>
    <xf numFmtId="166" fontId="19" fillId="2" borderId="31" xfId="0" applyNumberFormat="1" applyFont="1" applyFill="1" applyBorder="1" applyAlignment="1" applyProtection="1">
      <alignment vertical="center" shrinkToFit="1"/>
      <protection locked="0"/>
    </xf>
    <xf numFmtId="166" fontId="19" fillId="2" borderId="30" xfId="0" applyNumberFormat="1" applyFont="1" applyFill="1" applyBorder="1" applyAlignment="1" applyProtection="1">
      <alignment vertical="center" shrinkToFit="1"/>
      <protection locked="0"/>
    </xf>
    <xf numFmtId="166" fontId="19" fillId="2" borderId="34" xfId="0" applyNumberFormat="1" applyFont="1" applyFill="1" applyBorder="1" applyAlignment="1" applyProtection="1">
      <alignment vertical="center" shrinkToFit="1"/>
      <protection locked="0"/>
    </xf>
    <xf numFmtId="166" fontId="19" fillId="2" borderId="35" xfId="0" applyNumberFormat="1" applyFont="1" applyFill="1" applyBorder="1" applyAlignment="1" applyProtection="1">
      <alignment vertical="center" shrinkToFit="1"/>
      <protection locked="0"/>
    </xf>
    <xf numFmtId="166" fontId="19" fillId="2" borderId="36" xfId="0" applyNumberFormat="1" applyFont="1" applyFill="1" applyBorder="1" applyAlignment="1" applyProtection="1">
      <alignment vertical="center" shrinkToFit="1"/>
      <protection locked="0"/>
    </xf>
    <xf numFmtId="170" fontId="18" fillId="0" borderId="62" xfId="0" applyNumberFormat="1" applyFont="1" applyBorder="1" applyAlignment="1" applyProtection="1">
      <alignment vertical="center" shrinkToFit="1"/>
    </xf>
    <xf numFmtId="170" fontId="18" fillId="0" borderId="63" xfId="0" applyNumberFormat="1" applyFont="1" applyBorder="1" applyAlignment="1" applyProtection="1">
      <alignment vertical="center" shrinkToFit="1"/>
    </xf>
    <xf numFmtId="170" fontId="18" fillId="0" borderId="6" xfId="0" applyNumberFormat="1" applyFont="1" applyBorder="1" applyAlignment="1" applyProtection="1">
      <alignment vertical="center" shrinkToFit="1"/>
    </xf>
    <xf numFmtId="170" fontId="18" fillId="0" borderId="153" xfId="0" applyNumberFormat="1" applyFont="1" applyBorder="1" applyAlignment="1" applyProtection="1">
      <alignment vertical="center" shrinkToFit="1"/>
    </xf>
    <xf numFmtId="170" fontId="18" fillId="0" borderId="154" xfId="0" applyNumberFormat="1" applyFont="1" applyBorder="1" applyAlignment="1" applyProtection="1">
      <alignment vertical="center" shrinkToFit="1"/>
    </xf>
    <xf numFmtId="166" fontId="18" fillId="0" borderId="62" xfId="0" applyNumberFormat="1" applyFont="1" applyBorder="1" applyAlignment="1" applyProtection="1">
      <alignment vertical="center" shrinkToFit="1"/>
    </xf>
    <xf numFmtId="166" fontId="18" fillId="0" borderId="63" xfId="0" applyNumberFormat="1" applyFont="1" applyBorder="1" applyAlignment="1" applyProtection="1">
      <alignment vertical="center" shrinkToFit="1"/>
    </xf>
    <xf numFmtId="166" fontId="18" fillId="0" borderId="154" xfId="0" applyNumberFormat="1" applyFont="1" applyBorder="1" applyAlignment="1" applyProtection="1">
      <alignment vertical="center" shrinkToFit="1"/>
    </xf>
    <xf numFmtId="164" fontId="19" fillId="3" borderId="62" xfId="0" applyNumberFormat="1" applyFont="1" applyFill="1" applyBorder="1" applyAlignment="1" applyProtection="1">
      <alignment vertical="center" shrinkToFit="1"/>
    </xf>
    <xf numFmtId="168" fontId="19" fillId="2" borderId="27" xfId="0" applyNumberFormat="1" applyFont="1" applyFill="1" applyBorder="1" applyAlignment="1" applyProtection="1">
      <alignment vertical="center" shrinkToFit="1"/>
      <protection locked="0"/>
    </xf>
    <xf numFmtId="168" fontId="19" fillId="2" borderId="28" xfId="0" applyNumberFormat="1" applyFont="1" applyFill="1" applyBorder="1" applyAlignment="1" applyProtection="1">
      <alignment vertical="center" shrinkToFit="1"/>
      <protection locked="0"/>
    </xf>
    <xf numFmtId="168" fontId="19" fillId="2" borderId="29" xfId="0" applyNumberFormat="1" applyFont="1" applyFill="1" applyBorder="1" applyAlignment="1" applyProtection="1">
      <alignment vertical="center" shrinkToFit="1"/>
      <protection locked="0"/>
    </xf>
    <xf numFmtId="168" fontId="19" fillId="2" borderId="31" xfId="0" applyNumberFormat="1" applyFont="1" applyFill="1" applyBorder="1" applyAlignment="1" applyProtection="1">
      <alignment vertical="center" shrinkToFit="1"/>
      <protection locked="0"/>
    </xf>
    <xf numFmtId="168" fontId="19" fillId="2" borderId="30" xfId="0" applyNumberFormat="1" applyFont="1" applyFill="1" applyBorder="1" applyAlignment="1" applyProtection="1">
      <alignment vertical="center" shrinkToFit="1"/>
      <protection locked="0"/>
    </xf>
    <xf numFmtId="0" fontId="0" fillId="0" borderId="155" xfId="0" applyBorder="1" applyProtection="1"/>
    <xf numFmtId="0" fontId="6" fillId="0" borderId="155" xfId="0" applyFont="1" applyBorder="1" applyAlignment="1" applyProtection="1">
      <alignment vertical="center"/>
    </xf>
    <xf numFmtId="164" fontId="22" fillId="3" borderId="153" xfId="0" applyNumberFormat="1" applyFont="1" applyFill="1" applyBorder="1" applyAlignment="1" applyProtection="1">
      <alignment vertical="center" shrinkToFit="1"/>
    </xf>
    <xf numFmtId="166" fontId="19" fillId="3" borderId="103" xfId="0" applyNumberFormat="1" applyFont="1" applyFill="1" applyBorder="1" applyAlignment="1" applyProtection="1">
      <alignment vertical="center" shrinkToFit="1"/>
    </xf>
    <xf numFmtId="170" fontId="19" fillId="3" borderId="116" xfId="0" applyNumberFormat="1" applyFont="1" applyFill="1" applyBorder="1" applyAlignment="1" applyProtection="1">
      <alignment vertical="center" shrinkToFit="1"/>
    </xf>
    <xf numFmtId="166" fontId="19" fillId="3" borderId="123" xfId="0" applyNumberFormat="1" applyFont="1" applyFill="1" applyBorder="1" applyAlignment="1" applyProtection="1">
      <alignment vertical="center" shrinkToFit="1"/>
    </xf>
    <xf numFmtId="166" fontId="19" fillId="3" borderId="126" xfId="0" applyNumberFormat="1" applyFont="1" applyFill="1" applyBorder="1" applyAlignment="1" applyProtection="1">
      <alignment vertical="center" shrinkToFit="1"/>
    </xf>
    <xf numFmtId="164" fontId="19" fillId="2" borderId="29" xfId="0" applyNumberFormat="1" applyFont="1" applyFill="1" applyBorder="1" applyAlignment="1" applyProtection="1">
      <alignment vertical="center" shrinkToFit="1"/>
      <protection locked="0"/>
    </xf>
    <xf numFmtId="164" fontId="19" fillId="2" borderId="31" xfId="0" applyNumberFormat="1" applyFont="1" applyFill="1" applyBorder="1" applyAlignment="1" applyProtection="1">
      <alignment vertical="center" shrinkToFit="1"/>
      <protection locked="0"/>
    </xf>
    <xf numFmtId="164" fontId="19" fillId="2" borderId="30" xfId="0" applyNumberFormat="1" applyFont="1" applyFill="1" applyBorder="1" applyAlignment="1" applyProtection="1">
      <alignment vertical="center" shrinkToFit="1"/>
      <protection locked="0"/>
    </xf>
    <xf numFmtId="164" fontId="19" fillId="2" borderId="34" xfId="0" applyNumberFormat="1" applyFont="1" applyFill="1" applyBorder="1" applyAlignment="1" applyProtection="1">
      <alignment vertical="center" shrinkToFit="1"/>
      <protection locked="0"/>
    </xf>
    <xf numFmtId="164" fontId="19" fillId="2" borderId="35" xfId="0" applyNumberFormat="1" applyFont="1" applyFill="1" applyBorder="1" applyAlignment="1" applyProtection="1">
      <alignment vertical="center" shrinkToFit="1"/>
      <protection locked="0"/>
    </xf>
    <xf numFmtId="164" fontId="19" fillId="2" borderId="36" xfId="0" applyNumberFormat="1" applyFont="1" applyFill="1" applyBorder="1" applyAlignment="1" applyProtection="1">
      <alignment vertical="center" shrinkToFit="1"/>
      <protection locked="0"/>
    </xf>
    <xf numFmtId="0" fontId="17" fillId="0" borderId="162" xfId="0" applyFont="1" applyBorder="1" applyAlignment="1" applyProtection="1">
      <alignment vertical="center"/>
    </xf>
    <xf numFmtId="166" fontId="22" fillId="0" borderId="166" xfId="0" applyNumberFormat="1" applyFont="1" applyBorder="1" applyAlignment="1" applyProtection="1">
      <alignment vertical="center" shrinkToFit="1"/>
    </xf>
    <xf numFmtId="166" fontId="22" fillId="0" borderId="167" xfId="0" applyNumberFormat="1" applyFont="1" applyBorder="1" applyAlignment="1" applyProtection="1">
      <alignment vertical="center" shrinkToFit="1"/>
    </xf>
    <xf numFmtId="166" fontId="22" fillId="0" borderId="168" xfId="0" applyNumberFormat="1" applyFont="1" applyBorder="1" applyAlignment="1" applyProtection="1">
      <alignment vertical="center" shrinkToFit="1"/>
    </xf>
    <xf numFmtId="169" fontId="22" fillId="0" borderId="2" xfId="0" applyNumberFormat="1" applyFont="1" applyBorder="1" applyAlignment="1" applyProtection="1">
      <alignment vertical="center"/>
    </xf>
    <xf numFmtId="169" fontId="22" fillId="0" borderId="3" xfId="0" applyNumberFormat="1" applyFont="1" applyBorder="1" applyAlignment="1" applyProtection="1">
      <alignment vertical="center"/>
    </xf>
    <xf numFmtId="170" fontId="22" fillId="0" borderId="169" xfId="0" applyNumberFormat="1" applyFont="1" applyBorder="1" applyAlignment="1" applyProtection="1">
      <alignment vertical="center" shrinkToFit="1"/>
    </xf>
    <xf numFmtId="170" fontId="22" fillId="0" borderId="170" xfId="0" applyNumberFormat="1" applyFont="1" applyBorder="1" applyAlignment="1" applyProtection="1">
      <alignment vertical="center" shrinkToFit="1"/>
    </xf>
    <xf numFmtId="170" fontId="22" fillId="0" borderId="171" xfId="0" applyNumberFormat="1" applyFont="1" applyBorder="1" applyAlignment="1" applyProtection="1">
      <alignment vertical="center" shrinkToFit="1"/>
    </xf>
    <xf numFmtId="164" fontId="22" fillId="0" borderId="149" xfId="0" applyNumberFormat="1" applyFont="1" applyBorder="1" applyAlignment="1" applyProtection="1">
      <alignment vertical="center" shrinkToFit="1"/>
    </xf>
    <xf numFmtId="164" fontId="22" fillId="0" borderId="150" xfId="0" applyNumberFormat="1" applyFont="1" applyBorder="1" applyAlignment="1" applyProtection="1">
      <alignment vertical="center" shrinkToFit="1"/>
    </xf>
    <xf numFmtId="164" fontId="22" fillId="0" borderId="151" xfId="0" applyNumberFormat="1" applyFont="1" applyBorder="1" applyAlignment="1" applyProtection="1">
      <alignment vertical="center" shrinkToFit="1"/>
    </xf>
    <xf numFmtId="164" fontId="22" fillId="0" borderId="152" xfId="0" applyNumberFormat="1" applyFont="1" applyBorder="1" applyAlignment="1" applyProtection="1">
      <alignment vertical="center" shrinkToFit="1"/>
    </xf>
    <xf numFmtId="0" fontId="0" fillId="0" borderId="145" xfId="0" applyBorder="1" applyProtection="1"/>
    <xf numFmtId="0" fontId="0" fillId="0" borderId="160" xfId="0" applyBorder="1" applyProtection="1"/>
    <xf numFmtId="0" fontId="0" fillId="0" borderId="162" xfId="0" applyBorder="1" applyProtection="1"/>
    <xf numFmtId="166" fontId="22" fillId="0" borderId="149" xfId="0" applyNumberFormat="1" applyFont="1" applyBorder="1" applyAlignment="1" applyProtection="1">
      <alignment vertical="center" shrinkToFit="1"/>
    </xf>
    <xf numFmtId="166" fontId="22" fillId="0" borderId="150" xfId="0" applyNumberFormat="1" applyFont="1" applyBorder="1" applyAlignment="1" applyProtection="1">
      <alignment vertical="center" shrinkToFit="1"/>
    </xf>
    <xf numFmtId="0" fontId="0" fillId="0" borderId="172" xfId="0" applyBorder="1" applyProtection="1"/>
    <xf numFmtId="170" fontId="22" fillId="3" borderId="90" xfId="0" applyNumberFormat="1" applyFont="1" applyFill="1" applyBorder="1" applyAlignment="1" applyProtection="1">
      <alignment vertical="center" shrinkToFit="1"/>
    </xf>
    <xf numFmtId="0" fontId="9" fillId="0" borderId="2" xfId="0" applyFont="1" applyBorder="1" applyProtection="1"/>
    <xf numFmtId="0" fontId="9" fillId="0" borderId="2" xfId="0" applyFont="1" applyBorder="1" applyAlignment="1" applyProtection="1">
      <alignment vertical="center"/>
    </xf>
    <xf numFmtId="164" fontId="5" fillId="4" borderId="142" xfId="0" applyNumberFormat="1" applyFont="1" applyFill="1" applyBorder="1" applyAlignment="1" applyProtection="1">
      <alignment vertical="center" shrinkToFit="1"/>
      <protection locked="0"/>
    </xf>
    <xf numFmtId="164" fontId="5" fillId="4" borderId="143" xfId="0" applyNumberFormat="1" applyFont="1" applyFill="1" applyBorder="1" applyAlignment="1" applyProtection="1">
      <alignment vertical="center" shrinkToFit="1"/>
      <protection locked="0"/>
    </xf>
    <xf numFmtId="166" fontId="5" fillId="4" borderId="141" xfId="0" applyNumberFormat="1" applyFont="1" applyFill="1" applyBorder="1" applyAlignment="1" applyProtection="1">
      <alignment vertical="center" shrinkToFit="1"/>
      <protection locked="0"/>
    </xf>
    <xf numFmtId="166" fontId="5" fillId="4" borderId="142" xfId="0" applyNumberFormat="1" applyFont="1" applyFill="1" applyBorder="1" applyAlignment="1" applyProtection="1">
      <alignment vertical="center" shrinkToFit="1"/>
      <protection locked="0"/>
    </xf>
    <xf numFmtId="166" fontId="5" fillId="4" borderId="143" xfId="0" applyNumberFormat="1" applyFont="1" applyFill="1" applyBorder="1" applyAlignment="1" applyProtection="1">
      <alignment vertical="center" shrinkToFit="1"/>
      <protection locked="0"/>
    </xf>
    <xf numFmtId="164" fontId="5" fillId="4" borderId="141" xfId="0" applyNumberFormat="1" applyFont="1" applyFill="1" applyBorder="1" applyAlignment="1" applyProtection="1">
      <alignment vertical="center" shrinkToFit="1"/>
      <protection locked="0"/>
    </xf>
    <xf numFmtId="164" fontId="5" fillId="4" borderId="175" xfId="0" applyNumberFormat="1" applyFont="1" applyFill="1" applyBorder="1" applyAlignment="1" applyProtection="1">
      <alignment vertical="center" shrinkToFit="1"/>
      <protection locked="0"/>
    </xf>
    <xf numFmtId="168" fontId="5" fillId="2" borderId="58" xfId="0" applyNumberFormat="1" applyFont="1" applyFill="1" applyBorder="1" applyAlignment="1" applyProtection="1">
      <alignment vertical="center" shrinkToFit="1"/>
      <protection locked="0"/>
    </xf>
    <xf numFmtId="164" fontId="19" fillId="2" borderId="55" xfId="0" applyNumberFormat="1" applyFont="1" applyFill="1" applyBorder="1" applyAlignment="1" applyProtection="1">
      <alignment vertical="center" shrinkToFit="1"/>
      <protection locked="0"/>
    </xf>
    <xf numFmtId="164" fontId="19" fillId="2" borderId="173" xfId="0" applyNumberFormat="1" applyFont="1" applyFill="1" applyBorder="1" applyAlignment="1" applyProtection="1">
      <alignment vertical="center" shrinkToFit="1"/>
      <protection locked="0"/>
    </xf>
    <xf numFmtId="164" fontId="19" fillId="2" borderId="174" xfId="0" applyNumberFormat="1" applyFont="1" applyFill="1" applyBorder="1" applyAlignment="1" applyProtection="1">
      <alignment vertical="center" shrinkToFit="1"/>
      <protection locked="0"/>
    </xf>
    <xf numFmtId="171" fontId="19" fillId="3" borderId="176" xfId="0" applyNumberFormat="1" applyFont="1" applyFill="1" applyBorder="1" applyAlignment="1" applyProtection="1">
      <alignment vertical="center"/>
    </xf>
    <xf numFmtId="166" fontId="19" fillId="3" borderId="92" xfId="0" applyNumberFormat="1" applyFont="1" applyFill="1" applyBorder="1" applyAlignment="1" applyProtection="1">
      <alignment vertical="center" shrinkToFit="1"/>
    </xf>
    <xf numFmtId="0" fontId="6" fillId="0" borderId="0" xfId="0" applyFont="1" applyBorder="1" applyAlignment="1" applyProtection="1">
      <alignment vertical="center"/>
    </xf>
    <xf numFmtId="0" fontId="2" fillId="0" borderId="0" xfId="0" applyFont="1" applyAlignment="1" applyProtection="1">
      <alignment horizontal="center" vertical="center"/>
    </xf>
    <xf numFmtId="0" fontId="18" fillId="6" borderId="9" xfId="0" applyFont="1" applyFill="1" applyBorder="1" applyAlignment="1" applyProtection="1">
      <alignment horizontal="center" vertical="center" wrapText="1"/>
      <protection locked="0"/>
    </xf>
    <xf numFmtId="0" fontId="18" fillId="6" borderId="12" xfId="0" applyFont="1" applyFill="1" applyBorder="1" applyAlignment="1" applyProtection="1">
      <alignment horizontal="center" vertical="center" wrapText="1"/>
    </xf>
    <xf numFmtId="0" fontId="19" fillId="7" borderId="18" xfId="0" applyFont="1" applyFill="1" applyBorder="1" applyAlignment="1" applyProtection="1">
      <alignment horizontal="center" vertical="center"/>
    </xf>
    <xf numFmtId="0" fontId="19" fillId="8" borderId="17" xfId="0" applyFont="1" applyFill="1" applyBorder="1" applyAlignment="1" applyProtection="1">
      <alignment horizontal="center" vertical="center"/>
    </xf>
    <xf numFmtId="0" fontId="19" fillId="8" borderId="0" xfId="0" applyFont="1" applyFill="1" applyBorder="1" applyAlignment="1" applyProtection="1">
      <alignment horizontal="center" vertical="center"/>
    </xf>
    <xf numFmtId="0" fontId="19" fillId="8" borderId="18" xfId="0" applyFont="1" applyFill="1" applyBorder="1" applyAlignment="1" applyProtection="1">
      <alignment horizontal="center" vertical="center"/>
    </xf>
    <xf numFmtId="0" fontId="19" fillId="8" borderId="19" xfId="0" applyFont="1" applyFill="1" applyBorder="1" applyAlignment="1" applyProtection="1">
      <alignment horizontal="center" vertical="center"/>
    </xf>
    <xf numFmtId="0" fontId="19" fillId="8" borderId="156" xfId="0" applyFont="1" applyFill="1" applyBorder="1" applyAlignment="1" applyProtection="1">
      <alignment horizontal="center" vertical="center"/>
    </xf>
    <xf numFmtId="0" fontId="19" fillId="8" borderId="63" xfId="0" applyFont="1" applyFill="1" applyBorder="1" applyAlignment="1" applyProtection="1">
      <alignment horizontal="center" vertical="center"/>
    </xf>
    <xf numFmtId="0" fontId="19" fillId="8" borderId="134" xfId="0" applyFont="1" applyFill="1" applyBorder="1" applyAlignment="1" applyProtection="1">
      <alignment horizontal="center" vertical="center"/>
    </xf>
    <xf numFmtId="0" fontId="19" fillId="8" borderId="120" xfId="0" applyFont="1" applyFill="1" applyBorder="1" applyAlignment="1" applyProtection="1">
      <alignment horizontal="center" vertical="center"/>
    </xf>
    <xf numFmtId="165" fontId="5" fillId="8" borderId="0" xfId="0" applyNumberFormat="1" applyFont="1" applyFill="1" applyBorder="1" applyAlignment="1" applyProtection="1">
      <alignment horizontal="center" vertical="center" shrinkToFit="1"/>
    </xf>
    <xf numFmtId="165" fontId="5" fillId="8" borderId="14" xfId="0" applyNumberFormat="1" applyFont="1" applyFill="1" applyBorder="1" applyAlignment="1" applyProtection="1">
      <alignment horizontal="center" vertical="center" shrinkToFit="1"/>
    </xf>
    <xf numFmtId="165" fontId="5" fillId="8" borderId="0" xfId="0" quotePrefix="1" applyNumberFormat="1" applyFont="1" applyFill="1" applyBorder="1" applyAlignment="1" applyProtection="1">
      <alignment horizontal="center" vertical="center" shrinkToFit="1"/>
    </xf>
    <xf numFmtId="164" fontId="5" fillId="3" borderId="12" xfId="0" applyNumberFormat="1" applyFont="1" applyFill="1" applyBorder="1" applyAlignment="1" applyProtection="1">
      <alignment vertical="center" shrinkToFit="1"/>
    </xf>
    <xf numFmtId="0" fontId="19" fillId="6" borderId="179" xfId="0" applyFont="1" applyFill="1" applyBorder="1" applyAlignment="1" applyProtection="1">
      <alignment vertical="center"/>
    </xf>
    <xf numFmtId="165" fontId="5" fillId="8" borderId="181" xfId="0" applyNumberFormat="1" applyFont="1" applyFill="1" applyBorder="1" applyAlignment="1" applyProtection="1">
      <alignment horizontal="center" vertical="center" shrinkToFit="1"/>
    </xf>
    <xf numFmtId="165" fontId="5" fillId="8" borderId="181" xfId="0" quotePrefix="1" applyNumberFormat="1" applyFont="1" applyFill="1" applyBorder="1" applyAlignment="1" applyProtection="1">
      <alignment horizontal="center" vertical="center" shrinkToFit="1"/>
    </xf>
    <xf numFmtId="165" fontId="5" fillId="8" borderId="99" xfId="0" applyNumberFormat="1" applyFont="1" applyFill="1" applyBorder="1" applyAlignment="1" applyProtection="1">
      <alignment horizontal="center" vertical="center" shrinkToFit="1"/>
    </xf>
    <xf numFmtId="165" fontId="5" fillId="8" borderId="5" xfId="0" applyNumberFormat="1" applyFont="1" applyFill="1" applyBorder="1" applyAlignment="1" applyProtection="1">
      <alignment horizontal="center" vertical="center" shrinkToFit="1"/>
    </xf>
    <xf numFmtId="165" fontId="5" fillId="8" borderId="100" xfId="0" applyNumberFormat="1" applyFont="1" applyFill="1" applyBorder="1" applyAlignment="1" applyProtection="1">
      <alignment horizontal="center" vertical="center" shrinkToFit="1"/>
    </xf>
    <xf numFmtId="165" fontId="5" fillId="8" borderId="100" xfId="0" quotePrefix="1" applyNumberFormat="1" applyFont="1" applyFill="1" applyBorder="1" applyAlignment="1" applyProtection="1">
      <alignment horizontal="center" vertical="center" shrinkToFit="1"/>
    </xf>
    <xf numFmtId="165" fontId="5" fillId="8" borderId="180" xfId="0" applyNumberFormat="1" applyFont="1" applyFill="1" applyBorder="1" applyAlignment="1" applyProtection="1">
      <alignment horizontal="center" vertical="center" shrinkToFit="1"/>
    </xf>
    <xf numFmtId="164" fontId="5" fillId="2" borderId="0" xfId="0" applyNumberFormat="1" applyFont="1" applyFill="1" applyBorder="1" applyAlignment="1" applyProtection="1">
      <alignment vertical="center" shrinkToFit="1"/>
      <protection locked="0"/>
    </xf>
    <xf numFmtId="164" fontId="5" fillId="8" borderId="181" xfId="0" applyNumberFormat="1" applyFont="1" applyFill="1" applyBorder="1" applyAlignment="1" applyProtection="1">
      <alignment vertical="center" shrinkToFit="1"/>
      <protection locked="0"/>
    </xf>
    <xf numFmtId="164" fontId="5" fillId="8" borderId="100" xfId="0" applyNumberFormat="1" applyFont="1" applyFill="1" applyBorder="1" applyAlignment="1" applyProtection="1">
      <alignment vertical="center" shrinkToFit="1"/>
      <protection locked="0"/>
    </xf>
    <xf numFmtId="164" fontId="5" fillId="6" borderId="100" xfId="0" applyNumberFormat="1" applyFont="1" applyFill="1" applyBorder="1" applyAlignment="1" applyProtection="1">
      <alignment vertical="center" shrinkToFit="1"/>
    </xf>
    <xf numFmtId="164" fontId="5" fillId="0" borderId="182" xfId="0" applyNumberFormat="1" applyFont="1" applyBorder="1" applyAlignment="1" applyProtection="1">
      <alignment vertical="center" shrinkToFit="1"/>
    </xf>
    <xf numFmtId="165" fontId="5" fillId="3" borderId="12" xfId="0" applyNumberFormat="1" applyFont="1" applyFill="1" applyBorder="1" applyAlignment="1" applyProtection="1">
      <alignment horizontal="right" vertical="center" shrinkToFit="1"/>
    </xf>
    <xf numFmtId="165" fontId="5" fillId="6" borderId="12" xfId="0" applyNumberFormat="1" applyFont="1" applyFill="1" applyBorder="1" applyAlignment="1" applyProtection="1">
      <alignment horizontal="right" vertical="center" shrinkToFit="1"/>
    </xf>
    <xf numFmtId="164" fontId="22" fillId="3" borderId="184" xfId="0" applyNumberFormat="1" applyFont="1" applyFill="1" applyBorder="1" applyAlignment="1" applyProtection="1">
      <alignment vertical="center" shrinkToFit="1"/>
    </xf>
    <xf numFmtId="164" fontId="22" fillId="0" borderId="6" xfId="0" applyNumberFormat="1" applyFont="1" applyBorder="1" applyAlignment="1" applyProtection="1">
      <alignment vertical="center" shrinkToFit="1"/>
    </xf>
    <xf numFmtId="165" fontId="5" fillId="0" borderId="12" xfId="0" applyNumberFormat="1" applyFont="1" applyFill="1" applyBorder="1" applyAlignment="1" applyProtection="1">
      <alignment horizontal="center" vertical="center" shrinkToFit="1"/>
    </xf>
    <xf numFmtId="165" fontId="22" fillId="0" borderId="12" xfId="0" applyNumberFormat="1" applyFont="1" applyFill="1" applyBorder="1" applyAlignment="1" applyProtection="1">
      <alignment horizontal="right" vertical="center" shrinkToFit="1"/>
    </xf>
    <xf numFmtId="165" fontId="5" fillId="7" borderId="12" xfId="0" applyNumberFormat="1" applyFont="1" applyFill="1" applyBorder="1" applyAlignment="1" applyProtection="1">
      <alignment horizontal="center" vertical="center" shrinkToFit="1"/>
    </xf>
    <xf numFmtId="167" fontId="5" fillId="7" borderId="0" xfId="0" applyNumberFormat="1" applyFont="1" applyFill="1" applyBorder="1" applyAlignment="1" applyProtection="1">
      <alignment horizontal="right" vertical="center" shrinkToFit="1"/>
    </xf>
    <xf numFmtId="165" fontId="5" fillId="7" borderId="190" xfId="0" applyNumberFormat="1" applyFont="1" applyFill="1" applyBorder="1" applyAlignment="1" applyProtection="1">
      <alignment horizontal="center" vertical="center" shrinkToFit="1"/>
    </xf>
    <xf numFmtId="165" fontId="5" fillId="7" borderId="61" xfId="0" applyNumberFormat="1" applyFont="1" applyFill="1" applyBorder="1" applyAlignment="1" applyProtection="1">
      <alignment horizontal="center" vertical="center" shrinkToFit="1"/>
    </xf>
    <xf numFmtId="165" fontId="5" fillId="7" borderId="4" xfId="0" applyNumberFormat="1" applyFont="1" applyFill="1" applyBorder="1" applyAlignment="1" applyProtection="1">
      <alignment horizontal="center" vertical="center" shrinkToFit="1"/>
    </xf>
    <xf numFmtId="169" fontId="22" fillId="0" borderId="1" xfId="0" applyNumberFormat="1" applyFont="1" applyBorder="1" applyAlignment="1" applyProtection="1">
      <alignment vertical="center"/>
    </xf>
    <xf numFmtId="0" fontId="19" fillId="8" borderId="191" xfId="0" applyFont="1" applyFill="1" applyBorder="1" applyAlignment="1" applyProtection="1">
      <alignment vertical="center"/>
    </xf>
    <xf numFmtId="0" fontId="18" fillId="0" borderId="12"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165" fontId="5" fillId="0" borderId="12" xfId="0" applyNumberFormat="1" applyFont="1" applyFill="1" applyBorder="1" applyAlignment="1" applyProtection="1">
      <alignment horizontal="right" vertical="center" shrinkToFit="1"/>
    </xf>
    <xf numFmtId="0" fontId="19" fillId="7" borderId="89" xfId="0" applyFont="1" applyFill="1" applyBorder="1" applyAlignment="1" applyProtection="1">
      <alignment horizontal="center" vertical="center"/>
    </xf>
    <xf numFmtId="0" fontId="19" fillId="7" borderId="20" xfId="0" applyFont="1" applyFill="1" applyBorder="1" applyAlignment="1" applyProtection="1">
      <alignment horizontal="center" vertical="center"/>
    </xf>
    <xf numFmtId="0" fontId="19" fillId="7" borderId="21" xfId="0" applyFont="1" applyFill="1" applyBorder="1" applyAlignment="1" applyProtection="1">
      <alignment horizontal="center" vertical="center"/>
    </xf>
    <xf numFmtId="0" fontId="19" fillId="7" borderId="65" xfId="0" applyFont="1" applyFill="1" applyBorder="1" applyAlignment="1" applyProtection="1">
      <alignment horizontal="center" vertical="center"/>
    </xf>
    <xf numFmtId="0" fontId="19" fillId="7" borderId="90" xfId="0" applyFont="1" applyFill="1" applyBorder="1" applyAlignment="1" applyProtection="1">
      <alignment horizontal="center" vertical="center"/>
    </xf>
    <xf numFmtId="0" fontId="19" fillId="7" borderId="22" xfId="0" applyFont="1" applyFill="1" applyBorder="1" applyAlignment="1" applyProtection="1">
      <alignment horizontal="center" vertical="center"/>
    </xf>
    <xf numFmtId="172" fontId="19" fillId="7" borderId="25" xfId="0" quotePrefix="1" applyNumberFormat="1" applyFont="1" applyFill="1" applyBorder="1" applyAlignment="1" applyProtection="1">
      <alignment horizontal="center" vertical="center" shrinkToFit="1"/>
    </xf>
    <xf numFmtId="165" fontId="19" fillId="7" borderId="67" xfId="0" applyNumberFormat="1" applyFont="1" applyFill="1" applyBorder="1" applyAlignment="1" applyProtection="1">
      <alignment horizontal="center" vertical="center" shrinkToFit="1"/>
    </xf>
    <xf numFmtId="165" fontId="19" fillId="7" borderId="44" xfId="0" applyNumberFormat="1" applyFont="1" applyFill="1" applyBorder="1" applyAlignment="1" applyProtection="1">
      <alignment horizontal="center" vertical="center" shrinkToFit="1"/>
    </xf>
    <xf numFmtId="165" fontId="19" fillId="7" borderId="30" xfId="0" applyNumberFormat="1" applyFont="1" applyFill="1" applyBorder="1" applyAlignment="1" applyProtection="1">
      <alignment horizontal="center" vertical="center" shrinkToFit="1"/>
    </xf>
    <xf numFmtId="165" fontId="19" fillId="7" borderId="54" xfId="0" applyNumberFormat="1" applyFont="1" applyFill="1" applyBorder="1" applyAlignment="1" applyProtection="1">
      <alignment horizontal="center" vertical="center" shrinkToFit="1"/>
    </xf>
    <xf numFmtId="165" fontId="19" fillId="7" borderId="61" xfId="0" applyNumberFormat="1" applyFont="1" applyFill="1" applyBorder="1" applyAlignment="1" applyProtection="1">
      <alignment horizontal="center" vertical="center" shrinkToFit="1"/>
    </xf>
    <xf numFmtId="165" fontId="19" fillId="7" borderId="55" xfId="0" applyNumberFormat="1" applyFont="1" applyFill="1" applyBorder="1" applyAlignment="1" applyProtection="1">
      <alignment horizontal="center" vertical="center" shrinkToFit="1"/>
    </xf>
    <xf numFmtId="165" fontId="19" fillId="7" borderId="62" xfId="0" applyNumberFormat="1" applyFont="1" applyFill="1" applyBorder="1" applyAlignment="1" applyProtection="1">
      <alignment horizontal="center" vertical="center" shrinkToFit="1"/>
    </xf>
    <xf numFmtId="165" fontId="19" fillId="7" borderId="173" xfId="0" applyNumberFormat="1" applyFont="1" applyFill="1" applyBorder="1" applyAlignment="1" applyProtection="1">
      <alignment horizontal="center" vertical="center" shrinkToFit="1"/>
    </xf>
    <xf numFmtId="165" fontId="19" fillId="7" borderId="153" xfId="0" applyNumberFormat="1" applyFont="1" applyFill="1" applyBorder="1" applyAlignment="1" applyProtection="1">
      <alignment horizontal="center" vertical="center" shrinkToFit="1"/>
    </xf>
    <xf numFmtId="165" fontId="19" fillId="7" borderId="154" xfId="0" applyNumberFormat="1" applyFont="1" applyFill="1" applyBorder="1" applyAlignment="1" applyProtection="1">
      <alignment horizontal="center" vertical="center" shrinkToFit="1"/>
    </xf>
    <xf numFmtId="165" fontId="19" fillId="7" borderId="192" xfId="0" applyNumberFormat="1" applyFont="1" applyFill="1" applyBorder="1" applyAlignment="1" applyProtection="1">
      <alignment horizontal="center" vertical="center" shrinkToFit="1"/>
    </xf>
    <xf numFmtId="168" fontId="17" fillId="3" borderId="0" xfId="0" applyNumberFormat="1" applyFont="1" applyFill="1" applyBorder="1" applyAlignment="1" applyProtection="1">
      <alignment horizontal="left" vertical="center"/>
    </xf>
    <xf numFmtId="0" fontId="17" fillId="0" borderId="128" xfId="0" applyFont="1" applyBorder="1" applyAlignment="1" applyProtection="1">
      <alignment vertical="center"/>
    </xf>
    <xf numFmtId="165" fontId="5" fillId="8" borderId="193" xfId="0" applyNumberFormat="1" applyFont="1" applyFill="1" applyBorder="1" applyAlignment="1" applyProtection="1">
      <alignment horizontal="center" vertical="center" shrinkToFit="1"/>
    </xf>
    <xf numFmtId="165" fontId="5" fillId="8" borderId="194" xfId="0" applyNumberFormat="1" applyFont="1" applyFill="1" applyBorder="1" applyAlignment="1" applyProtection="1">
      <alignment horizontal="center" vertical="center" shrinkToFit="1"/>
    </xf>
    <xf numFmtId="165" fontId="5" fillId="8" borderId="88" xfId="0" applyNumberFormat="1" applyFont="1" applyFill="1" applyBorder="1" applyAlignment="1" applyProtection="1">
      <alignment horizontal="center" vertical="center" shrinkToFit="1"/>
    </xf>
    <xf numFmtId="165" fontId="5" fillId="8" borderId="196" xfId="0" applyNumberFormat="1" applyFont="1" applyFill="1" applyBorder="1" applyAlignment="1" applyProtection="1">
      <alignment horizontal="center" vertical="center" shrinkToFit="1"/>
    </xf>
    <xf numFmtId="165" fontId="5" fillId="8" borderId="197" xfId="0" applyNumberFormat="1" applyFont="1" applyFill="1" applyBorder="1" applyAlignment="1" applyProtection="1">
      <alignment horizontal="center" vertical="center" shrinkToFit="1"/>
    </xf>
    <xf numFmtId="165" fontId="5" fillId="7" borderId="185" xfId="0" applyNumberFormat="1" applyFont="1" applyFill="1" applyBorder="1" applyAlignment="1" applyProtection="1">
      <alignment horizontal="center" vertical="center" shrinkToFit="1"/>
    </xf>
    <xf numFmtId="165" fontId="5" fillId="7" borderId="149" xfId="0" applyNumberFormat="1" applyFont="1" applyFill="1" applyBorder="1" applyAlignment="1" applyProtection="1">
      <alignment horizontal="center" vertical="center" shrinkToFit="1"/>
    </xf>
    <xf numFmtId="165" fontId="5" fillId="7" borderId="186" xfId="0" applyNumberFormat="1" applyFont="1" applyFill="1" applyBorder="1" applyAlignment="1" applyProtection="1">
      <alignment horizontal="center" vertical="center" shrinkToFit="1"/>
    </xf>
    <xf numFmtId="165" fontId="5" fillId="7" borderId="187" xfId="0" applyNumberFormat="1" applyFont="1" applyFill="1" applyBorder="1" applyAlignment="1" applyProtection="1">
      <alignment horizontal="center" vertical="center" shrinkToFit="1"/>
    </xf>
    <xf numFmtId="166" fontId="22" fillId="0" borderId="198" xfId="0" applyNumberFormat="1" applyFont="1" applyBorder="1" applyAlignment="1" applyProtection="1">
      <alignment vertical="center" shrinkToFit="1"/>
    </xf>
    <xf numFmtId="170" fontId="22" fillId="3" borderId="20" xfId="0" applyNumberFormat="1" applyFont="1" applyFill="1" applyBorder="1" applyAlignment="1" applyProtection="1">
      <alignment vertical="center" shrinkToFit="1"/>
    </xf>
    <xf numFmtId="170" fontId="22" fillId="0" borderId="20" xfId="0" applyNumberFormat="1" applyFont="1" applyBorder="1" applyAlignment="1" applyProtection="1">
      <alignment vertical="center" shrinkToFit="1"/>
    </xf>
    <xf numFmtId="0" fontId="8" fillId="7" borderId="18" xfId="0" applyFont="1" applyFill="1" applyBorder="1" applyAlignment="1" applyProtection="1">
      <alignment horizontal="center" vertical="center"/>
    </xf>
    <xf numFmtId="0" fontId="6" fillId="7" borderId="20" xfId="0" applyFont="1" applyFill="1" applyBorder="1" applyAlignment="1" applyProtection="1">
      <alignment horizontal="center" vertical="center"/>
    </xf>
    <xf numFmtId="170" fontId="6" fillId="7" borderId="76" xfId="0" applyNumberFormat="1" applyFont="1" applyFill="1" applyBorder="1" applyAlignment="1" applyProtection="1">
      <alignment horizontal="center" vertical="center"/>
    </xf>
    <xf numFmtId="0" fontId="6" fillId="7" borderId="97" xfId="0" applyFont="1" applyFill="1" applyBorder="1" applyAlignment="1" applyProtection="1">
      <alignment horizontal="center" vertical="center"/>
    </xf>
    <xf numFmtId="170" fontId="6" fillId="7" borderId="22" xfId="0" applyNumberFormat="1" applyFont="1" applyFill="1" applyBorder="1" applyAlignment="1" applyProtection="1">
      <alignment horizontal="center" vertical="center"/>
    </xf>
    <xf numFmtId="0" fontId="6" fillId="7" borderId="65" xfId="0" applyFont="1" applyFill="1" applyBorder="1" applyAlignment="1" applyProtection="1">
      <alignment horizontal="center" vertical="center"/>
    </xf>
    <xf numFmtId="0" fontId="6" fillId="7" borderId="76" xfId="0" applyFont="1" applyFill="1" applyBorder="1" applyAlignment="1" applyProtection="1">
      <alignment horizontal="center" vertical="center"/>
    </xf>
    <xf numFmtId="170" fontId="6" fillId="7" borderId="65" xfId="0" applyNumberFormat="1" applyFont="1" applyFill="1" applyBorder="1" applyAlignment="1" applyProtection="1">
      <alignment horizontal="center" vertical="center"/>
    </xf>
    <xf numFmtId="0" fontId="19" fillId="7" borderId="9" xfId="0" applyFont="1" applyFill="1" applyBorder="1" applyAlignment="1" applyProtection="1">
      <alignment horizontal="right" vertical="center" shrinkToFit="1"/>
    </xf>
    <xf numFmtId="0" fontId="19" fillId="7" borderId="12" xfId="0" applyFont="1" applyFill="1" applyBorder="1" applyAlignment="1" applyProtection="1">
      <alignment horizontal="right" vertical="center" shrinkToFit="1"/>
    </xf>
    <xf numFmtId="0" fontId="19" fillId="7" borderId="61" xfId="0" applyFont="1" applyFill="1" applyBorder="1" applyAlignment="1" applyProtection="1">
      <alignment horizontal="right" vertical="center" shrinkToFit="1"/>
    </xf>
    <xf numFmtId="171" fontId="19" fillId="7" borderId="204" xfId="0" applyNumberFormat="1" applyFont="1" applyFill="1" applyBorder="1" applyAlignment="1" applyProtection="1">
      <alignment vertical="center"/>
    </xf>
    <xf numFmtId="171" fontId="19" fillId="7" borderId="203" xfId="0" applyNumberFormat="1" applyFont="1" applyFill="1" applyBorder="1" applyAlignment="1" applyProtection="1">
      <alignment vertical="center"/>
    </xf>
    <xf numFmtId="170" fontId="19" fillId="7" borderId="205" xfId="0" applyNumberFormat="1" applyFont="1" applyFill="1" applyBorder="1" applyAlignment="1" applyProtection="1">
      <alignment vertical="center" shrinkToFit="1"/>
    </xf>
    <xf numFmtId="170" fontId="19" fillId="7" borderId="89" xfId="0" applyNumberFormat="1" applyFont="1" applyFill="1" applyBorder="1" applyAlignment="1" applyProtection="1">
      <alignment vertical="center" shrinkToFit="1"/>
    </xf>
    <xf numFmtId="0" fontId="19" fillId="7" borderId="199" xfId="0" applyFont="1" applyFill="1" applyBorder="1" applyAlignment="1" applyProtection="1">
      <alignment horizontal="right" vertical="center" shrinkToFit="1"/>
    </xf>
    <xf numFmtId="0" fontId="19" fillId="7" borderId="200" xfId="0" applyFont="1" applyFill="1" applyBorder="1" applyAlignment="1" applyProtection="1">
      <alignment horizontal="right" vertical="center" shrinkToFit="1"/>
    </xf>
    <xf numFmtId="170" fontId="19" fillId="7" borderId="201" xfId="0" applyNumberFormat="1" applyFont="1" applyFill="1" applyBorder="1" applyAlignment="1" applyProtection="1">
      <alignment horizontal="right" vertical="center" shrinkToFit="1"/>
    </xf>
    <xf numFmtId="0" fontId="19" fillId="7" borderId="188" xfId="0" applyFont="1" applyFill="1" applyBorder="1" applyAlignment="1" applyProtection="1">
      <alignment horizontal="right" vertical="center" shrinkToFit="1"/>
    </xf>
    <xf numFmtId="170" fontId="19" fillId="7" borderId="200" xfId="0" applyNumberFormat="1" applyFont="1" applyFill="1" applyBorder="1" applyAlignment="1" applyProtection="1">
      <alignment horizontal="right" vertical="center" shrinkToFit="1"/>
    </xf>
    <xf numFmtId="0" fontId="19" fillId="7" borderId="201" xfId="0" applyFont="1" applyFill="1" applyBorder="1" applyAlignment="1" applyProtection="1">
      <alignment horizontal="right" vertical="center" shrinkToFit="1"/>
    </xf>
    <xf numFmtId="0" fontId="19" fillId="7" borderId="13" xfId="0" applyFont="1" applyFill="1" applyBorder="1" applyAlignment="1" applyProtection="1">
      <alignment horizontal="right" vertical="center" shrinkToFit="1"/>
    </xf>
    <xf numFmtId="0" fontId="19" fillId="7" borderId="177" xfId="0" applyFont="1" applyFill="1" applyBorder="1" applyAlignment="1" applyProtection="1">
      <alignment horizontal="right" vertical="center" shrinkToFit="1"/>
    </xf>
    <xf numFmtId="170" fontId="19" fillId="7" borderId="183" xfId="0" applyNumberFormat="1" applyFont="1" applyFill="1" applyBorder="1" applyAlignment="1" applyProtection="1">
      <alignment horizontal="right" vertical="center" shrinkToFit="1"/>
    </xf>
    <xf numFmtId="0" fontId="19" fillId="7" borderId="195" xfId="0" applyFont="1" applyFill="1" applyBorder="1" applyAlignment="1" applyProtection="1">
      <alignment horizontal="right" vertical="center" shrinkToFit="1"/>
    </xf>
    <xf numFmtId="170" fontId="19" fillId="7" borderId="177" xfId="0" applyNumberFormat="1" applyFont="1" applyFill="1" applyBorder="1" applyAlignment="1" applyProtection="1">
      <alignment horizontal="right" vertical="center" shrinkToFit="1"/>
    </xf>
    <xf numFmtId="0" fontId="19" fillId="7" borderId="183" xfId="0" applyFont="1" applyFill="1" applyBorder="1" applyAlignment="1" applyProtection="1">
      <alignment horizontal="right" vertical="center" shrinkToFit="1"/>
    </xf>
    <xf numFmtId="0" fontId="19" fillId="7" borderId="62" xfId="0" applyFont="1" applyFill="1" applyBorder="1" applyAlignment="1" applyProtection="1">
      <alignment horizontal="right" vertical="center" shrinkToFit="1"/>
    </xf>
    <xf numFmtId="0" fontId="19" fillId="7" borderId="118" xfId="0" applyFont="1" applyFill="1" applyBorder="1" applyAlignment="1" applyProtection="1">
      <alignment horizontal="right" vertical="center" shrinkToFit="1"/>
    </xf>
    <xf numFmtId="170" fontId="19" fillId="7" borderId="119" xfId="0" applyNumberFormat="1" applyFont="1" applyFill="1" applyBorder="1" applyAlignment="1" applyProtection="1">
      <alignment horizontal="right" vertical="center" shrinkToFit="1"/>
    </xf>
    <xf numFmtId="0" fontId="19" fillId="7" borderId="120" xfId="0" applyFont="1" applyFill="1" applyBorder="1" applyAlignment="1" applyProtection="1">
      <alignment horizontal="right" vertical="center" shrinkToFit="1"/>
    </xf>
    <xf numFmtId="170" fontId="19" fillId="7" borderId="120" xfId="0" applyNumberFormat="1" applyFont="1" applyFill="1" applyBorder="1" applyAlignment="1" applyProtection="1">
      <alignment horizontal="right" vertical="center" shrinkToFit="1"/>
    </xf>
    <xf numFmtId="0" fontId="19" fillId="7" borderId="119" xfId="0" applyFont="1" applyFill="1" applyBorder="1" applyAlignment="1" applyProtection="1">
      <alignment horizontal="right" vertical="center" shrinkToFit="1"/>
    </xf>
    <xf numFmtId="165" fontId="19" fillId="7" borderId="54" xfId="0" applyNumberFormat="1" applyFont="1" applyFill="1" applyBorder="1" applyAlignment="1" applyProtection="1">
      <alignment horizontal="right" vertical="center" shrinkToFit="1"/>
    </xf>
    <xf numFmtId="165" fontId="19" fillId="7" borderId="61" xfId="0" applyNumberFormat="1" applyFont="1" applyFill="1" applyBorder="1" applyAlignment="1" applyProtection="1">
      <alignment horizontal="right" vertical="center" shrinkToFit="1"/>
    </xf>
    <xf numFmtId="173" fontId="18" fillId="7" borderId="55" xfId="0" applyNumberFormat="1" applyFont="1" applyFill="1" applyBorder="1" applyAlignment="1" applyProtection="1">
      <alignment horizontal="right" vertical="center" shrinkToFit="1"/>
    </xf>
    <xf numFmtId="173" fontId="18" fillId="7" borderId="62" xfId="0" applyNumberFormat="1" applyFont="1" applyFill="1" applyBorder="1" applyAlignment="1" applyProtection="1">
      <alignment horizontal="right" vertical="center" shrinkToFit="1"/>
    </xf>
    <xf numFmtId="173" fontId="18" fillId="7" borderId="110" xfId="0" applyNumberFormat="1" applyFont="1" applyFill="1" applyBorder="1" applyAlignment="1" applyProtection="1">
      <alignment horizontal="right" vertical="center" shrinkToFit="1"/>
    </xf>
    <xf numFmtId="173" fontId="18" fillId="7" borderId="120" xfId="0" applyNumberFormat="1" applyFont="1" applyFill="1" applyBorder="1" applyAlignment="1" applyProtection="1">
      <alignment horizontal="right" vertical="center" shrinkToFit="1"/>
    </xf>
    <xf numFmtId="170" fontId="18" fillId="7" borderId="202" xfId="0" applyNumberFormat="1" applyFont="1" applyFill="1" applyBorder="1" applyAlignment="1" applyProtection="1">
      <alignment horizontal="right" vertical="center" shrinkToFit="1"/>
    </xf>
    <xf numFmtId="170" fontId="18" fillId="7" borderId="119" xfId="0" applyNumberFormat="1" applyFont="1" applyFill="1" applyBorder="1" applyAlignment="1" applyProtection="1">
      <alignment horizontal="right" vertical="center" shrinkToFit="1"/>
    </xf>
    <xf numFmtId="173" fontId="18" fillId="7" borderId="118" xfId="0" applyNumberFormat="1" applyFont="1" applyFill="1" applyBorder="1" applyAlignment="1" applyProtection="1">
      <alignment horizontal="right" vertical="center" shrinkToFit="1"/>
    </xf>
    <xf numFmtId="173" fontId="18" fillId="7" borderId="123" xfId="0" applyNumberFormat="1" applyFont="1" applyFill="1" applyBorder="1" applyAlignment="1" applyProtection="1">
      <alignment horizontal="right" vertical="center" shrinkToFit="1"/>
    </xf>
    <xf numFmtId="170" fontId="18" fillId="7" borderId="123" xfId="0" applyNumberFormat="1" applyFont="1" applyFill="1" applyBorder="1" applyAlignment="1" applyProtection="1">
      <alignment horizontal="right" vertical="center" shrinkToFit="1"/>
    </xf>
    <xf numFmtId="170" fontId="18" fillId="7" borderId="120" xfId="0" applyNumberFormat="1" applyFont="1" applyFill="1" applyBorder="1" applyAlignment="1" applyProtection="1">
      <alignment horizontal="right" vertical="center" shrinkToFit="1"/>
    </xf>
    <xf numFmtId="173" fontId="18" fillId="7" borderId="202" xfId="0" applyNumberFormat="1" applyFont="1" applyFill="1" applyBorder="1" applyAlignment="1" applyProtection="1">
      <alignment horizontal="right" vertical="center" shrinkToFit="1"/>
    </xf>
    <xf numFmtId="173" fontId="18" fillId="7" borderId="119" xfId="0" applyNumberFormat="1" applyFont="1" applyFill="1" applyBorder="1" applyAlignment="1" applyProtection="1">
      <alignment horizontal="right" vertical="center" shrinkToFit="1"/>
    </xf>
    <xf numFmtId="0" fontId="5" fillId="3" borderId="94" xfId="0" applyFont="1" applyFill="1" applyBorder="1" applyAlignment="1" applyProtection="1">
      <alignment vertical="center"/>
    </xf>
    <xf numFmtId="0" fontId="0" fillId="0" borderId="0" xfId="0" applyFill="1" applyBorder="1" applyProtection="1"/>
    <xf numFmtId="0" fontId="19" fillId="0" borderId="0" xfId="0" applyFont="1" applyFill="1" applyBorder="1" applyProtection="1"/>
    <xf numFmtId="0" fontId="19" fillId="0" borderId="0" xfId="0" applyFont="1" applyFill="1" applyBorder="1" applyAlignment="1" applyProtection="1">
      <alignment vertical="center"/>
    </xf>
    <xf numFmtId="14" fontId="18" fillId="0" borderId="0" xfId="0" applyNumberFormat="1" applyFont="1" applyFill="1" applyBorder="1" applyAlignment="1" applyProtection="1">
      <alignment horizontal="center" vertical="top" wrapText="1"/>
    </xf>
    <xf numFmtId="0" fontId="1" fillId="9" borderId="136" xfId="0" applyFont="1" applyFill="1" applyBorder="1" applyAlignment="1" applyProtection="1">
      <alignment horizontal="center"/>
    </xf>
    <xf numFmtId="0" fontId="17" fillId="0" borderId="206" xfId="0" applyFont="1" applyBorder="1" applyAlignment="1" applyProtection="1">
      <alignment vertical="center"/>
    </xf>
    <xf numFmtId="14" fontId="30" fillId="9" borderId="137" xfId="0" applyNumberFormat="1" applyFont="1" applyFill="1" applyBorder="1" applyAlignment="1" applyProtection="1">
      <alignment horizontal="center" vertical="top" wrapText="1"/>
    </xf>
    <xf numFmtId="0" fontId="29" fillId="9" borderId="135" xfId="0" applyFont="1" applyFill="1" applyBorder="1" applyAlignment="1" applyProtection="1">
      <alignment horizontal="left" vertical="center" wrapText="1"/>
    </xf>
    <xf numFmtId="0" fontId="20" fillId="0" borderId="0" xfId="0" applyFont="1" applyBorder="1" applyAlignment="1" applyProtection="1">
      <alignment vertical="center"/>
    </xf>
    <xf numFmtId="0" fontId="9" fillId="0" borderId="5" xfId="0" applyFont="1" applyBorder="1" applyAlignment="1" applyProtection="1">
      <alignment vertical="center"/>
    </xf>
    <xf numFmtId="0" fontId="22" fillId="0" borderId="7" xfId="0" applyFont="1" applyBorder="1" applyAlignment="1" applyProtection="1">
      <alignment horizontal="center" vertical="center"/>
    </xf>
    <xf numFmtId="49" fontId="5" fillId="3" borderId="207" xfId="0" applyNumberFormat="1" applyFont="1" applyFill="1" applyBorder="1" applyAlignment="1" applyProtection="1">
      <alignment horizontal="center" vertical="center"/>
    </xf>
    <xf numFmtId="0" fontId="19" fillId="10" borderId="23" xfId="0" applyFont="1" applyFill="1" applyBorder="1" applyAlignment="1" applyProtection="1">
      <alignment vertical="center"/>
      <protection locked="0"/>
    </xf>
    <xf numFmtId="0" fontId="19" fillId="10" borderId="32" xfId="0" applyFont="1" applyFill="1" applyBorder="1" applyAlignment="1" applyProtection="1">
      <alignment vertical="center"/>
      <protection locked="0"/>
    </xf>
    <xf numFmtId="49" fontId="18" fillId="10" borderId="10" xfId="0" applyNumberFormat="1" applyFont="1" applyFill="1" applyBorder="1" applyAlignment="1" applyProtection="1">
      <alignment horizontal="center" vertical="center"/>
      <protection locked="0"/>
    </xf>
    <xf numFmtId="49" fontId="18" fillId="10" borderId="11" xfId="0" applyNumberFormat="1" applyFont="1" applyFill="1" applyBorder="1" applyAlignment="1" applyProtection="1">
      <alignment horizontal="center" vertical="center"/>
      <protection locked="0"/>
    </xf>
    <xf numFmtId="0" fontId="19" fillId="10" borderId="51" xfId="0" applyFont="1" applyFill="1" applyBorder="1" applyAlignment="1" applyProtection="1">
      <alignment vertical="center"/>
      <protection locked="0"/>
    </xf>
    <xf numFmtId="164" fontId="5" fillId="10" borderId="25" xfId="0" applyNumberFormat="1" applyFont="1" applyFill="1" applyBorder="1" applyAlignment="1" applyProtection="1">
      <alignment vertical="center" shrinkToFit="1"/>
      <protection locked="0"/>
    </xf>
    <xf numFmtId="164" fontId="5" fillId="10" borderId="33" xfId="0" applyNumberFormat="1" applyFont="1" applyFill="1" applyBorder="1" applyAlignment="1" applyProtection="1">
      <alignment vertical="center" shrinkToFit="1"/>
      <protection locked="0"/>
    </xf>
    <xf numFmtId="164" fontId="5" fillId="10" borderId="157" xfId="0" applyNumberFormat="1" applyFont="1" applyFill="1" applyBorder="1" applyAlignment="1" applyProtection="1">
      <alignment vertical="center" shrinkToFit="1"/>
      <protection locked="0"/>
    </xf>
    <xf numFmtId="164" fontId="5" fillId="10" borderId="27" xfId="0" applyNumberFormat="1" applyFont="1" applyFill="1" applyBorder="1" applyAlignment="1" applyProtection="1">
      <alignment vertical="center" shrinkToFit="1"/>
      <protection locked="0"/>
    </xf>
    <xf numFmtId="164" fontId="5" fillId="10" borderId="113" xfId="0" applyNumberFormat="1" applyFont="1" applyFill="1" applyBorder="1" applyAlignment="1" applyProtection="1">
      <alignment vertical="center" shrinkToFit="1"/>
      <protection locked="0"/>
    </xf>
    <xf numFmtId="164" fontId="5" fillId="10" borderId="158" xfId="0" applyNumberFormat="1" applyFont="1" applyFill="1" applyBorder="1" applyAlignment="1" applyProtection="1">
      <alignment vertical="center" shrinkToFit="1"/>
      <protection locked="0"/>
    </xf>
    <xf numFmtId="164" fontId="5" fillId="10" borderId="31" xfId="0" applyNumberFormat="1" applyFont="1" applyFill="1" applyBorder="1" applyAlignment="1" applyProtection="1">
      <alignment vertical="center" shrinkToFit="1"/>
      <protection locked="0"/>
    </xf>
    <xf numFmtId="164" fontId="5" fillId="10" borderId="115" xfId="0" applyNumberFormat="1" applyFont="1" applyFill="1" applyBorder="1" applyAlignment="1" applyProtection="1">
      <alignment vertical="center" shrinkToFit="1"/>
      <protection locked="0"/>
    </xf>
    <xf numFmtId="164" fontId="5" fillId="10" borderId="178" xfId="0" applyNumberFormat="1" applyFont="1" applyFill="1" applyBorder="1" applyAlignment="1" applyProtection="1">
      <alignment vertical="center" shrinkToFit="1"/>
      <protection locked="0"/>
    </xf>
    <xf numFmtId="164" fontId="5" fillId="10" borderId="173" xfId="0" applyNumberFormat="1" applyFont="1" applyFill="1" applyBorder="1" applyAlignment="1" applyProtection="1">
      <alignment vertical="center" shrinkToFit="1"/>
      <protection locked="0"/>
    </xf>
    <xf numFmtId="164" fontId="5" fillId="10" borderId="123" xfId="0" applyNumberFormat="1" applyFont="1" applyFill="1" applyBorder="1" applyAlignment="1" applyProtection="1">
      <alignment vertical="center" shrinkToFit="1"/>
      <protection locked="0"/>
    </xf>
    <xf numFmtId="166" fontId="5" fillId="10" borderId="37" xfId="0" applyNumberFormat="1" applyFont="1" applyFill="1" applyBorder="1" applyAlignment="1" applyProtection="1">
      <alignment vertical="center" shrinkToFit="1"/>
      <protection locked="0"/>
    </xf>
    <xf numFmtId="166" fontId="5" fillId="10" borderId="53" xfId="0" applyNumberFormat="1" applyFont="1" applyFill="1" applyBorder="1" applyAlignment="1" applyProtection="1">
      <alignment vertical="center" shrinkToFit="1"/>
      <protection locked="0"/>
    </xf>
    <xf numFmtId="166" fontId="5" fillId="10" borderId="54" xfId="0" applyNumberFormat="1" applyFont="1" applyFill="1" applyBorder="1" applyAlignment="1" applyProtection="1">
      <alignment vertical="center" shrinkToFit="1"/>
      <protection locked="0"/>
    </xf>
    <xf numFmtId="166" fontId="5" fillId="10" borderId="163" xfId="0" applyNumberFormat="1" applyFont="1" applyFill="1" applyBorder="1" applyAlignment="1" applyProtection="1">
      <alignment vertical="center" shrinkToFit="1"/>
      <protection locked="0"/>
    </xf>
    <xf numFmtId="166" fontId="5" fillId="10" borderId="164" xfId="0" applyNumberFormat="1" applyFont="1" applyFill="1" applyBorder="1" applyAlignment="1" applyProtection="1">
      <alignment vertical="center" shrinkToFit="1"/>
      <protection locked="0"/>
    </xf>
    <xf numFmtId="166" fontId="5" fillId="10" borderId="165" xfId="0" applyNumberFormat="1" applyFont="1" applyFill="1" applyBorder="1" applyAlignment="1" applyProtection="1">
      <alignment vertical="center" shrinkToFit="1"/>
      <protection locked="0"/>
    </xf>
    <xf numFmtId="166" fontId="5" fillId="10" borderId="158" xfId="0" applyNumberFormat="1" applyFont="1" applyFill="1" applyBorder="1" applyAlignment="1" applyProtection="1">
      <alignment vertical="center" shrinkToFit="1"/>
      <protection locked="0"/>
    </xf>
    <xf numFmtId="166" fontId="5" fillId="10" borderId="31" xfId="0" applyNumberFormat="1" applyFont="1" applyFill="1" applyBorder="1" applyAlignment="1" applyProtection="1">
      <alignment vertical="center" shrinkToFit="1"/>
      <protection locked="0"/>
    </xf>
    <xf numFmtId="166" fontId="5" fillId="10" borderId="115" xfId="0" applyNumberFormat="1" applyFont="1" applyFill="1" applyBorder="1" applyAlignment="1" applyProtection="1">
      <alignment vertical="center" shrinkToFit="1"/>
      <protection locked="0"/>
    </xf>
    <xf numFmtId="166" fontId="5" fillId="10" borderId="189" xfId="0" applyNumberFormat="1" applyFont="1" applyFill="1" applyBorder="1" applyAlignment="1" applyProtection="1">
      <alignment vertical="center" shrinkToFit="1"/>
      <protection locked="0"/>
    </xf>
    <xf numFmtId="166" fontId="5" fillId="10" borderId="159" xfId="0" applyNumberFormat="1" applyFont="1" applyFill="1" applyBorder="1" applyAlignment="1" applyProtection="1">
      <alignment vertical="center" shrinkToFit="1"/>
      <protection locked="0"/>
    </xf>
    <xf numFmtId="166" fontId="5" fillId="10" borderId="35" xfId="0" applyNumberFormat="1" applyFont="1" applyFill="1" applyBorder="1" applyAlignment="1" applyProtection="1">
      <alignment vertical="center" shrinkToFit="1"/>
      <protection locked="0"/>
    </xf>
    <xf numFmtId="166" fontId="5" fillId="10" borderId="117" xfId="0" applyNumberFormat="1" applyFont="1" applyFill="1" applyBorder="1" applyAlignment="1" applyProtection="1">
      <alignment vertical="center" shrinkToFit="1"/>
      <protection locked="0"/>
    </xf>
    <xf numFmtId="164" fontId="5" fillId="10" borderId="37" xfId="0" applyNumberFormat="1" applyFont="1" applyFill="1" applyBorder="1" applyAlignment="1" applyProtection="1">
      <alignment vertical="center" shrinkToFit="1"/>
      <protection locked="0"/>
    </xf>
    <xf numFmtId="164" fontId="5" fillId="10" borderId="53" xfId="0" applyNumberFormat="1" applyFont="1" applyFill="1" applyBorder="1" applyAlignment="1" applyProtection="1">
      <alignment vertical="center" shrinkToFit="1"/>
      <protection locked="0"/>
    </xf>
    <xf numFmtId="164" fontId="5" fillId="10" borderId="163" xfId="0" applyNumberFormat="1" applyFont="1" applyFill="1" applyBorder="1" applyAlignment="1" applyProtection="1">
      <alignment vertical="center" shrinkToFit="1"/>
      <protection locked="0"/>
    </xf>
    <xf numFmtId="164" fontId="5" fillId="10" borderId="164" xfId="0" applyNumberFormat="1" applyFont="1" applyFill="1" applyBorder="1" applyAlignment="1" applyProtection="1">
      <alignment vertical="center" shrinkToFit="1"/>
      <protection locked="0"/>
    </xf>
    <xf numFmtId="164" fontId="5" fillId="10" borderId="165" xfId="0" applyNumberFormat="1" applyFont="1" applyFill="1" applyBorder="1" applyAlignment="1" applyProtection="1">
      <alignment vertical="center" shrinkToFit="1"/>
      <protection locked="0"/>
    </xf>
    <xf numFmtId="164" fontId="5" fillId="10" borderId="159" xfId="0" applyNumberFormat="1" applyFont="1" applyFill="1" applyBorder="1" applyAlignment="1" applyProtection="1">
      <alignment vertical="center" shrinkToFit="1"/>
      <protection locked="0"/>
    </xf>
    <xf numFmtId="164" fontId="5" fillId="10" borderId="35" xfId="0" applyNumberFormat="1" applyFont="1" applyFill="1" applyBorder="1" applyAlignment="1" applyProtection="1">
      <alignment vertical="center" shrinkToFit="1"/>
      <protection locked="0"/>
    </xf>
    <xf numFmtId="164" fontId="5" fillId="10" borderId="117" xfId="0" applyNumberFormat="1" applyFont="1" applyFill="1" applyBorder="1" applyAlignment="1" applyProtection="1">
      <alignment vertical="center" shrinkToFit="1"/>
      <protection locked="0"/>
    </xf>
    <xf numFmtId="0" fontId="19" fillId="10" borderId="68" xfId="0" applyFont="1" applyFill="1" applyBorder="1" applyAlignment="1" applyProtection="1">
      <alignment vertical="center"/>
      <protection locked="0"/>
    </xf>
    <xf numFmtId="0" fontId="19" fillId="10" borderId="70" xfId="0" applyFont="1" applyFill="1" applyBorder="1" applyAlignment="1" applyProtection="1">
      <alignment vertical="center"/>
      <protection locked="0"/>
    </xf>
    <xf numFmtId="0" fontId="19" fillId="10" borderId="57" xfId="0" applyFont="1" applyFill="1" applyBorder="1" applyAlignment="1" applyProtection="1">
      <alignment vertical="center"/>
      <protection locked="0"/>
    </xf>
    <xf numFmtId="0" fontId="19" fillId="10" borderId="72" xfId="0" applyFont="1" applyFill="1" applyBorder="1" applyAlignment="1" applyProtection="1">
      <alignment vertical="center"/>
      <protection locked="0"/>
    </xf>
    <xf numFmtId="166" fontId="5" fillId="10" borderId="25" xfId="0" applyNumberFormat="1" applyFont="1" applyFill="1" applyBorder="1" applyAlignment="1" applyProtection="1">
      <alignment vertical="center" shrinkToFit="1"/>
      <protection locked="0"/>
    </xf>
    <xf numFmtId="166" fontId="5" fillId="10" borderId="66" xfId="0" applyNumberFormat="1" applyFont="1" applyFill="1" applyBorder="1" applyAlignment="1" applyProtection="1">
      <alignment vertical="center" shrinkToFit="1"/>
      <protection locked="0"/>
    </xf>
    <xf numFmtId="0" fontId="19" fillId="10" borderId="56" xfId="0" applyFont="1" applyFill="1" applyBorder="1" applyAlignment="1" applyProtection="1">
      <alignment vertical="center"/>
      <protection locked="0"/>
    </xf>
    <xf numFmtId="164" fontId="5" fillId="10" borderId="12" xfId="0" applyNumberFormat="1" applyFont="1" applyFill="1" applyBorder="1" applyAlignment="1" applyProtection="1">
      <alignment vertical="center" shrinkToFit="1"/>
      <protection locked="0"/>
    </xf>
    <xf numFmtId="164" fontId="5" fillId="10" borderId="66" xfId="0" applyNumberFormat="1" applyFont="1" applyFill="1" applyBorder="1" applyAlignment="1" applyProtection="1">
      <alignment vertical="center" shrinkToFit="1"/>
      <protection locked="0"/>
    </xf>
    <xf numFmtId="166" fontId="5" fillId="10" borderId="26" xfId="0" applyNumberFormat="1" applyFont="1" applyFill="1" applyBorder="1" applyAlignment="1" applyProtection="1">
      <alignment vertical="center" shrinkToFit="1"/>
      <protection locked="0"/>
    </xf>
    <xf numFmtId="166" fontId="5" fillId="10" borderId="27" xfId="0" applyNumberFormat="1" applyFont="1" applyFill="1" applyBorder="1" applyAlignment="1" applyProtection="1">
      <alignment vertical="center" shrinkToFit="1"/>
      <protection locked="0"/>
    </xf>
    <xf numFmtId="166" fontId="5" fillId="10" borderId="28" xfId="0" applyNumberFormat="1" applyFont="1" applyFill="1" applyBorder="1" applyAlignment="1" applyProtection="1">
      <alignment vertical="center" shrinkToFit="1"/>
      <protection locked="0"/>
    </xf>
    <xf numFmtId="166" fontId="5" fillId="10" borderId="29" xfId="0" applyNumberFormat="1" applyFont="1" applyFill="1" applyBorder="1" applyAlignment="1" applyProtection="1">
      <alignment vertical="center" shrinkToFit="1"/>
      <protection locked="0"/>
    </xf>
    <xf numFmtId="166" fontId="5" fillId="10" borderId="30" xfId="0" applyNumberFormat="1" applyFont="1" applyFill="1" applyBorder="1" applyAlignment="1" applyProtection="1">
      <alignment vertical="center" shrinkToFit="1"/>
      <protection locked="0"/>
    </xf>
    <xf numFmtId="164" fontId="5" fillId="10" borderId="29" xfId="0" applyNumberFormat="1" applyFont="1" applyFill="1" applyBorder="1" applyAlignment="1" applyProtection="1">
      <alignment vertical="center" shrinkToFit="1"/>
      <protection locked="0"/>
    </xf>
    <xf numFmtId="164" fontId="5" fillId="10" borderId="30" xfId="0" applyNumberFormat="1" applyFont="1" applyFill="1" applyBorder="1" applyAlignment="1" applyProtection="1">
      <alignment vertical="center" shrinkToFit="1"/>
      <protection locked="0"/>
    </xf>
    <xf numFmtId="164" fontId="5" fillId="10" borderId="55" xfId="0" applyNumberFormat="1" applyFont="1" applyFill="1" applyBorder="1" applyAlignment="1" applyProtection="1">
      <alignment vertical="center" shrinkToFit="1"/>
      <protection locked="0"/>
    </xf>
    <xf numFmtId="164" fontId="5" fillId="10" borderId="174" xfId="0" applyNumberFormat="1" applyFont="1" applyFill="1" applyBorder="1" applyAlignment="1" applyProtection="1">
      <alignment vertical="center" shrinkToFit="1"/>
      <protection locked="0"/>
    </xf>
    <xf numFmtId="164" fontId="5" fillId="10" borderId="34" xfId="0" applyNumberFormat="1" applyFont="1" applyFill="1" applyBorder="1" applyAlignment="1" applyProtection="1">
      <alignment vertical="center" shrinkToFit="1"/>
      <protection locked="0"/>
    </xf>
    <xf numFmtId="164" fontId="5" fillId="10" borderId="36" xfId="0" applyNumberFormat="1" applyFont="1" applyFill="1" applyBorder="1" applyAlignment="1" applyProtection="1">
      <alignment vertical="center" shrinkToFit="1"/>
      <protection locked="0"/>
    </xf>
    <xf numFmtId="0" fontId="18" fillId="11" borderId="64" xfId="0" applyFont="1" applyFill="1" applyBorder="1" applyAlignment="1" applyProtection="1">
      <alignment vertical="center"/>
      <protection locked="0"/>
    </xf>
    <xf numFmtId="167" fontId="22" fillId="11" borderId="76" xfId="0" applyNumberFormat="1" applyFont="1" applyFill="1" applyBorder="1" applyAlignment="1" applyProtection="1">
      <alignment vertical="center"/>
      <protection locked="0"/>
    </xf>
    <xf numFmtId="0" fontId="17" fillId="0" borderId="144" xfId="0" applyFont="1" applyBorder="1" applyAlignment="1" applyProtection="1">
      <alignment horizontal="center" vertical="center"/>
    </xf>
    <xf numFmtId="0" fontId="17" fillId="0" borderId="161" xfId="0" applyFont="1" applyBorder="1" applyAlignment="1" applyProtection="1">
      <alignment horizontal="center" vertical="center"/>
    </xf>
    <xf numFmtId="0" fontId="17" fillId="0" borderId="145" xfId="0" applyFont="1" applyBorder="1" applyAlignment="1" applyProtection="1">
      <alignment horizontal="center" vertical="center"/>
    </xf>
    <xf numFmtId="169" fontId="22" fillId="0" borderId="64" xfId="0" applyNumberFormat="1" applyFont="1" applyBorder="1" applyAlignment="1" applyProtection="1">
      <alignment horizontal="center" vertical="center"/>
    </xf>
    <xf numFmtId="0" fontId="5" fillId="0" borderId="90" xfId="0" applyFont="1" applyBorder="1" applyProtection="1"/>
    <xf numFmtId="0" fontId="5" fillId="0" borderId="76" xfId="0" applyFont="1" applyBorder="1" applyProtection="1"/>
    <xf numFmtId="0" fontId="2" fillId="4" borderId="130" xfId="0" applyFont="1" applyFill="1" applyBorder="1" applyAlignment="1" applyProtection="1">
      <alignment horizontal="center" vertical="center"/>
      <protection locked="0"/>
    </xf>
    <xf numFmtId="0" fontId="2" fillId="4" borderId="131" xfId="0" applyFont="1" applyFill="1" applyBorder="1" applyAlignment="1" applyProtection="1">
      <alignment horizontal="center" vertical="center"/>
      <protection locked="0"/>
    </xf>
    <xf numFmtId="0" fontId="2" fillId="4" borderId="132" xfId="0" applyFont="1" applyFill="1" applyBorder="1" applyAlignment="1" applyProtection="1">
      <alignment horizontal="center" vertical="center"/>
      <protection locked="0"/>
    </xf>
    <xf numFmtId="0" fontId="17" fillId="4" borderId="130" xfId="0" applyFont="1" applyFill="1" applyBorder="1" applyAlignment="1" applyProtection="1">
      <alignment horizontal="center" vertical="center"/>
      <protection locked="0"/>
    </xf>
    <xf numFmtId="0" fontId="17" fillId="4" borderId="131" xfId="0" applyFont="1" applyFill="1" applyBorder="1" applyAlignment="1" applyProtection="1">
      <alignment horizontal="center" vertical="center"/>
      <protection locked="0"/>
    </xf>
    <xf numFmtId="0" fontId="17" fillId="4" borderId="132" xfId="0" applyFont="1" applyFill="1" applyBorder="1" applyAlignment="1" applyProtection="1">
      <alignment horizontal="center" vertical="center"/>
      <protection locked="0"/>
    </xf>
    <xf numFmtId="0" fontId="20" fillId="0" borderId="0" xfId="0" applyFont="1" applyBorder="1" applyAlignment="1" applyProtection="1">
      <alignment horizontal="center" vertical="center"/>
    </xf>
    <xf numFmtId="0" fontId="20" fillId="0" borderId="6" xfId="0" applyFont="1" applyBorder="1" applyAlignment="1" applyProtection="1">
      <alignment horizontal="center" vertical="center"/>
    </xf>
    <xf numFmtId="0" fontId="2" fillId="0" borderId="0" xfId="0" applyFont="1" applyAlignment="1" applyProtection="1">
      <alignment horizontal="center" vertical="top"/>
    </xf>
    <xf numFmtId="0" fontId="2" fillId="0" borderId="133" xfId="0" applyFont="1" applyBorder="1" applyAlignment="1" applyProtection="1">
      <alignment horizontal="center" vertical="top"/>
    </xf>
    <xf numFmtId="0" fontId="2" fillId="0" borderId="0" xfId="0" applyFont="1" applyBorder="1" applyAlignment="1" applyProtection="1">
      <alignment horizontal="center" vertical="top"/>
    </xf>
    <xf numFmtId="0" fontId="18" fillId="3" borderId="9" xfId="0" applyFont="1" applyFill="1" applyBorder="1" applyAlignment="1" applyProtection="1">
      <alignment horizontal="center" vertical="center" wrapText="1"/>
    </xf>
    <xf numFmtId="0" fontId="18" fillId="3" borderId="12" xfId="0" applyFont="1" applyFill="1" applyBorder="1" applyAlignment="1" applyProtection="1">
      <alignment horizontal="center" vertical="center" wrapText="1"/>
    </xf>
    <xf numFmtId="169" fontId="22" fillId="3" borderId="98" xfId="0" applyNumberFormat="1" applyFont="1" applyFill="1" applyBorder="1" applyAlignment="1" applyProtection="1">
      <alignment horizontal="center" vertical="center"/>
    </xf>
    <xf numFmtId="169" fontId="22" fillId="0" borderId="135" xfId="0" applyNumberFormat="1" applyFont="1" applyBorder="1" applyAlignment="1" applyProtection="1">
      <alignment horizontal="center" vertical="center"/>
    </xf>
    <xf numFmtId="169" fontId="22" fillId="0" borderId="136" xfId="0" applyNumberFormat="1" applyFont="1" applyBorder="1" applyAlignment="1" applyProtection="1">
      <alignment horizontal="center" vertical="center"/>
    </xf>
    <xf numFmtId="169" fontId="22" fillId="0" borderId="137" xfId="0" applyNumberFormat="1" applyFont="1" applyBorder="1" applyAlignment="1" applyProtection="1">
      <alignment horizontal="center" vertical="center"/>
    </xf>
    <xf numFmtId="0" fontId="22" fillId="3" borderId="64" xfId="0" applyFont="1" applyFill="1" applyBorder="1" applyAlignment="1" applyProtection="1">
      <alignment horizontal="left" vertical="center"/>
    </xf>
    <xf numFmtId="0" fontId="22" fillId="3" borderId="76" xfId="0" applyFont="1" applyFill="1" applyBorder="1" applyAlignment="1" applyProtection="1">
      <alignment horizontal="left" vertical="center"/>
    </xf>
    <xf numFmtId="0" fontId="17" fillId="3" borderId="130" xfId="0" applyFont="1" applyFill="1" applyBorder="1" applyAlignment="1" applyProtection="1">
      <alignment horizontal="center" vertical="center"/>
    </xf>
    <xf numFmtId="0" fontId="14" fillId="0" borderId="131" xfId="0" applyFont="1" applyBorder="1"/>
    <xf numFmtId="0" fontId="14" fillId="0" borderId="132" xfId="0" applyFont="1" applyBorder="1"/>
    <xf numFmtId="0" fontId="17" fillId="3" borderId="131" xfId="0" applyFont="1" applyFill="1" applyBorder="1" applyAlignment="1" applyProtection="1">
      <alignment horizontal="center" vertical="center"/>
    </xf>
    <xf numFmtId="0" fontId="17" fillId="3" borderId="132" xfId="0" applyFont="1" applyFill="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33" xfId="0" applyFont="1" applyBorder="1" applyAlignment="1" applyProtection="1">
      <alignment horizontal="center" vertical="top"/>
    </xf>
    <xf numFmtId="0" fontId="18" fillId="3" borderId="68" xfId="0" applyFont="1" applyFill="1" applyBorder="1" applyAlignment="1" applyProtection="1">
      <alignment horizontal="center" vertical="center"/>
    </xf>
    <xf numFmtId="0" fontId="18" fillId="3" borderId="38" xfId="0" applyFont="1" applyFill="1" applyBorder="1" applyAlignment="1" applyProtection="1">
      <alignment horizontal="center" vertical="center"/>
    </xf>
    <xf numFmtId="0" fontId="18" fillId="3" borderId="52" xfId="0" applyFont="1" applyFill="1" applyBorder="1" applyAlignment="1" applyProtection="1">
      <alignment horizontal="center" vertical="center"/>
    </xf>
  </cellXfs>
  <cellStyles count="2">
    <cellStyle name="Standard" xfId="0" builtinId="0"/>
    <cellStyle name="Standard 2" xfId="1"/>
  </cellStyles>
  <dxfs count="0"/>
  <tableStyles count="0" defaultTableStyle="TableStyleMedium2" defaultPivotStyle="PivotStyleLight16"/>
  <colors>
    <mruColors>
      <color rgb="FF008000"/>
      <color rgb="FF669900"/>
      <color rgb="FF8FB575"/>
      <color rgb="FF9310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rtl="0">
              <a:defRPr sz="1800"/>
            </a:pPr>
            <a:r>
              <a:rPr lang="en-US" sz="1800"/>
              <a:t>Einnahmen (E) / Ausgaben (A) Planung </a:t>
            </a:r>
          </a:p>
        </c:rich>
      </c:tx>
      <c:overlay val="0"/>
    </c:title>
    <c:autoTitleDeleted val="0"/>
    <c:plotArea>
      <c:layout>
        <c:manualLayout>
          <c:layoutTarget val="inner"/>
          <c:xMode val="edge"/>
          <c:yMode val="edge"/>
          <c:x val="3.4058597788912751E-2"/>
          <c:y val="0.13413084885307863"/>
          <c:w val="0.94970465649738556"/>
          <c:h val="0.75568605984648274"/>
        </c:manualLayout>
      </c:layout>
      <c:barChart>
        <c:barDir val="col"/>
        <c:grouping val="stacked"/>
        <c:varyColors val="0"/>
        <c:ser>
          <c:idx val="0"/>
          <c:order val="0"/>
          <c:tx>
            <c:strRef>
              <c:f>'Grafik Planung'!$B$79</c:f>
              <c:strCache>
                <c:ptCount val="1"/>
                <c:pt idx="0">
                  <c:v>Unternehmen</c:v>
                </c:pt>
              </c:strCache>
            </c:strRef>
          </c:tx>
          <c:spPr>
            <a:solidFill>
              <a:schemeClr val="tx2">
                <a:lumMod val="75000"/>
              </a:schemeClr>
            </a:solidFill>
          </c:spPr>
          <c:invertIfNegative val="0"/>
          <c:cat>
            <c:multiLvlStrRef>
              <c:f>'Grafik Planung'!$D$77:$AA$78</c:f>
              <c:multiLvlStrCache>
                <c:ptCount val="24"/>
                <c:lvl>
                  <c:pt idx="0">
                    <c:v>E</c:v>
                  </c:pt>
                  <c:pt idx="1">
                    <c:v>A</c:v>
                  </c:pt>
                  <c:pt idx="2">
                    <c:v>E</c:v>
                  </c:pt>
                  <c:pt idx="3">
                    <c:v>A</c:v>
                  </c:pt>
                  <c:pt idx="4">
                    <c:v>E</c:v>
                  </c:pt>
                  <c:pt idx="5">
                    <c:v>A</c:v>
                  </c:pt>
                  <c:pt idx="6">
                    <c:v>E</c:v>
                  </c:pt>
                  <c:pt idx="7">
                    <c:v>A</c:v>
                  </c:pt>
                  <c:pt idx="8">
                    <c:v>E</c:v>
                  </c:pt>
                  <c:pt idx="9">
                    <c:v>A</c:v>
                  </c:pt>
                  <c:pt idx="10">
                    <c:v>E</c:v>
                  </c:pt>
                  <c:pt idx="11">
                    <c:v>A</c:v>
                  </c:pt>
                  <c:pt idx="12">
                    <c:v>E</c:v>
                  </c:pt>
                  <c:pt idx="13">
                    <c:v>A</c:v>
                  </c:pt>
                  <c:pt idx="14">
                    <c:v>E</c:v>
                  </c:pt>
                  <c:pt idx="15">
                    <c:v>A</c:v>
                  </c:pt>
                  <c:pt idx="16">
                    <c:v>E</c:v>
                  </c:pt>
                  <c:pt idx="17">
                    <c:v>A</c:v>
                  </c:pt>
                  <c:pt idx="18">
                    <c:v>E</c:v>
                  </c:pt>
                  <c:pt idx="19">
                    <c:v>A</c:v>
                  </c:pt>
                  <c:pt idx="20">
                    <c:v>E</c:v>
                  </c:pt>
                  <c:pt idx="21">
                    <c:v>A</c:v>
                  </c:pt>
                  <c:pt idx="22">
                    <c:v>E</c:v>
                  </c:pt>
                  <c:pt idx="23">
                    <c:v>A</c:v>
                  </c:pt>
                </c:lvl>
                <c:lvl>
                  <c:pt idx="0">
                    <c:v>Jan</c:v>
                  </c:pt>
                  <c:pt idx="2">
                    <c:v>Feb</c:v>
                  </c:pt>
                  <c:pt idx="4">
                    <c:v>Mrz</c:v>
                  </c:pt>
                  <c:pt idx="6">
                    <c:v>Apr</c:v>
                  </c:pt>
                  <c:pt idx="8">
                    <c:v>Mai</c:v>
                  </c:pt>
                  <c:pt idx="10">
                    <c:v>Jun</c:v>
                  </c:pt>
                  <c:pt idx="12">
                    <c:v>Jul</c:v>
                  </c:pt>
                  <c:pt idx="14">
                    <c:v>Aug</c:v>
                  </c:pt>
                  <c:pt idx="16">
                    <c:v>Sep</c:v>
                  </c:pt>
                  <c:pt idx="18">
                    <c:v>Okt</c:v>
                  </c:pt>
                  <c:pt idx="20">
                    <c:v>Nov</c:v>
                  </c:pt>
                  <c:pt idx="22">
                    <c:v>Dez</c:v>
                  </c:pt>
                </c:lvl>
              </c:multiLvlStrCache>
            </c:multiLvlStrRef>
          </c:cat>
          <c:val>
            <c:numRef>
              <c:f>'Grafik Planung'!$D$79:$AA$79</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00-7F22-4923-BB80-ACEADD0DDE20}"/>
            </c:ext>
          </c:extLst>
        </c:ser>
        <c:ser>
          <c:idx val="1"/>
          <c:order val="1"/>
          <c:tx>
            <c:strRef>
              <c:f>'Grafik Planung'!$B$80</c:f>
              <c:strCache>
                <c:ptCount val="1"/>
                <c:pt idx="0">
                  <c:v>Privat</c:v>
                </c:pt>
              </c:strCache>
            </c:strRef>
          </c:tx>
          <c:spPr>
            <a:solidFill>
              <a:schemeClr val="accent3">
                <a:lumMod val="75000"/>
              </a:schemeClr>
            </a:solidFill>
          </c:spPr>
          <c:invertIfNegative val="0"/>
          <c:dPt>
            <c:idx val="0"/>
            <c:invertIfNegative val="0"/>
            <c:bubble3D val="0"/>
            <c:extLst xmlns:c16r2="http://schemas.microsoft.com/office/drawing/2015/06/chart">
              <c:ext xmlns:c16="http://schemas.microsoft.com/office/drawing/2014/chart" uri="{C3380CC4-5D6E-409C-BE32-E72D297353CC}">
                <c16:uniqueId val="{00000001-7F22-4923-BB80-ACEADD0DDE20}"/>
              </c:ext>
            </c:extLst>
          </c:dPt>
          <c:dPt>
            <c:idx val="1"/>
            <c:invertIfNegative val="0"/>
            <c:bubble3D val="0"/>
            <c:extLst xmlns:c16r2="http://schemas.microsoft.com/office/drawing/2015/06/chart">
              <c:ext xmlns:c16="http://schemas.microsoft.com/office/drawing/2014/chart" uri="{C3380CC4-5D6E-409C-BE32-E72D297353CC}">
                <c16:uniqueId val="{00000002-7F22-4923-BB80-ACEADD0DDE20}"/>
              </c:ext>
            </c:extLst>
          </c:dPt>
          <c:dPt>
            <c:idx val="3"/>
            <c:invertIfNegative val="0"/>
            <c:bubble3D val="0"/>
            <c:extLst xmlns:c16r2="http://schemas.microsoft.com/office/drawing/2015/06/chart">
              <c:ext xmlns:c16="http://schemas.microsoft.com/office/drawing/2014/chart" uri="{C3380CC4-5D6E-409C-BE32-E72D297353CC}">
                <c16:uniqueId val="{00000003-7F22-4923-BB80-ACEADD0DDE20}"/>
              </c:ext>
            </c:extLst>
          </c:dPt>
          <c:dPt>
            <c:idx val="4"/>
            <c:invertIfNegative val="0"/>
            <c:bubble3D val="0"/>
            <c:extLst xmlns:c16r2="http://schemas.microsoft.com/office/drawing/2015/06/chart">
              <c:ext xmlns:c16="http://schemas.microsoft.com/office/drawing/2014/chart" uri="{C3380CC4-5D6E-409C-BE32-E72D297353CC}">
                <c16:uniqueId val="{00000004-7F22-4923-BB80-ACEADD0DDE20}"/>
              </c:ext>
            </c:extLst>
          </c:dPt>
          <c:dPt>
            <c:idx val="5"/>
            <c:invertIfNegative val="0"/>
            <c:bubble3D val="0"/>
            <c:extLst xmlns:c16r2="http://schemas.microsoft.com/office/drawing/2015/06/chart">
              <c:ext xmlns:c16="http://schemas.microsoft.com/office/drawing/2014/chart" uri="{C3380CC4-5D6E-409C-BE32-E72D297353CC}">
                <c16:uniqueId val="{00000005-7F22-4923-BB80-ACEADD0DDE20}"/>
              </c:ext>
            </c:extLst>
          </c:dPt>
          <c:dPt>
            <c:idx val="6"/>
            <c:invertIfNegative val="0"/>
            <c:bubble3D val="0"/>
            <c:extLst xmlns:c16r2="http://schemas.microsoft.com/office/drawing/2015/06/chart">
              <c:ext xmlns:c16="http://schemas.microsoft.com/office/drawing/2014/chart" uri="{C3380CC4-5D6E-409C-BE32-E72D297353CC}">
                <c16:uniqueId val="{00000006-7F22-4923-BB80-ACEADD0DDE20}"/>
              </c:ext>
            </c:extLst>
          </c:dPt>
          <c:dPt>
            <c:idx val="7"/>
            <c:invertIfNegative val="0"/>
            <c:bubble3D val="0"/>
            <c:extLst xmlns:c16r2="http://schemas.microsoft.com/office/drawing/2015/06/chart">
              <c:ext xmlns:c16="http://schemas.microsoft.com/office/drawing/2014/chart" uri="{C3380CC4-5D6E-409C-BE32-E72D297353CC}">
                <c16:uniqueId val="{00000007-7F22-4923-BB80-ACEADD0DDE20}"/>
              </c:ext>
            </c:extLst>
          </c:dPt>
          <c:dPt>
            <c:idx val="9"/>
            <c:invertIfNegative val="0"/>
            <c:bubble3D val="0"/>
            <c:extLst xmlns:c16r2="http://schemas.microsoft.com/office/drawing/2015/06/chart">
              <c:ext xmlns:c16="http://schemas.microsoft.com/office/drawing/2014/chart" uri="{C3380CC4-5D6E-409C-BE32-E72D297353CC}">
                <c16:uniqueId val="{00000008-7F22-4923-BB80-ACEADD0DDE20}"/>
              </c:ext>
            </c:extLst>
          </c:dPt>
          <c:dPt>
            <c:idx val="10"/>
            <c:invertIfNegative val="0"/>
            <c:bubble3D val="0"/>
            <c:extLst xmlns:c16r2="http://schemas.microsoft.com/office/drawing/2015/06/chart">
              <c:ext xmlns:c16="http://schemas.microsoft.com/office/drawing/2014/chart" uri="{C3380CC4-5D6E-409C-BE32-E72D297353CC}">
                <c16:uniqueId val="{00000009-7F22-4923-BB80-ACEADD0DDE20}"/>
              </c:ext>
            </c:extLst>
          </c:dPt>
          <c:dPt>
            <c:idx val="12"/>
            <c:invertIfNegative val="0"/>
            <c:bubble3D val="0"/>
            <c:extLst xmlns:c16r2="http://schemas.microsoft.com/office/drawing/2015/06/chart">
              <c:ext xmlns:c16="http://schemas.microsoft.com/office/drawing/2014/chart" uri="{C3380CC4-5D6E-409C-BE32-E72D297353CC}">
                <c16:uniqueId val="{0000000A-7F22-4923-BB80-ACEADD0DDE20}"/>
              </c:ext>
            </c:extLst>
          </c:dPt>
          <c:dPt>
            <c:idx val="13"/>
            <c:invertIfNegative val="0"/>
            <c:bubble3D val="0"/>
            <c:extLst xmlns:c16r2="http://schemas.microsoft.com/office/drawing/2015/06/chart">
              <c:ext xmlns:c16="http://schemas.microsoft.com/office/drawing/2014/chart" uri="{C3380CC4-5D6E-409C-BE32-E72D297353CC}">
                <c16:uniqueId val="{0000000B-7F22-4923-BB80-ACEADD0DDE20}"/>
              </c:ext>
            </c:extLst>
          </c:dPt>
          <c:dPt>
            <c:idx val="15"/>
            <c:invertIfNegative val="0"/>
            <c:bubble3D val="0"/>
            <c:extLst xmlns:c16r2="http://schemas.microsoft.com/office/drawing/2015/06/chart">
              <c:ext xmlns:c16="http://schemas.microsoft.com/office/drawing/2014/chart" uri="{C3380CC4-5D6E-409C-BE32-E72D297353CC}">
                <c16:uniqueId val="{0000000C-7F22-4923-BB80-ACEADD0DDE20}"/>
              </c:ext>
            </c:extLst>
          </c:dPt>
          <c:dPt>
            <c:idx val="16"/>
            <c:invertIfNegative val="0"/>
            <c:bubble3D val="0"/>
            <c:extLst xmlns:c16r2="http://schemas.microsoft.com/office/drawing/2015/06/chart">
              <c:ext xmlns:c16="http://schemas.microsoft.com/office/drawing/2014/chart" uri="{C3380CC4-5D6E-409C-BE32-E72D297353CC}">
                <c16:uniqueId val="{0000000D-7F22-4923-BB80-ACEADD0DDE20}"/>
              </c:ext>
            </c:extLst>
          </c:dPt>
          <c:dPt>
            <c:idx val="17"/>
            <c:invertIfNegative val="0"/>
            <c:bubble3D val="0"/>
            <c:extLst xmlns:c16r2="http://schemas.microsoft.com/office/drawing/2015/06/chart">
              <c:ext xmlns:c16="http://schemas.microsoft.com/office/drawing/2014/chart" uri="{C3380CC4-5D6E-409C-BE32-E72D297353CC}">
                <c16:uniqueId val="{0000000E-7F22-4923-BB80-ACEADD0DDE20}"/>
              </c:ext>
            </c:extLst>
          </c:dPt>
          <c:dPt>
            <c:idx val="18"/>
            <c:invertIfNegative val="0"/>
            <c:bubble3D val="0"/>
            <c:extLst xmlns:c16r2="http://schemas.microsoft.com/office/drawing/2015/06/chart">
              <c:ext xmlns:c16="http://schemas.microsoft.com/office/drawing/2014/chart" uri="{C3380CC4-5D6E-409C-BE32-E72D297353CC}">
                <c16:uniqueId val="{0000000F-7F22-4923-BB80-ACEADD0DDE20}"/>
              </c:ext>
            </c:extLst>
          </c:dPt>
          <c:dPt>
            <c:idx val="19"/>
            <c:invertIfNegative val="0"/>
            <c:bubble3D val="0"/>
            <c:extLst xmlns:c16r2="http://schemas.microsoft.com/office/drawing/2015/06/chart">
              <c:ext xmlns:c16="http://schemas.microsoft.com/office/drawing/2014/chart" uri="{C3380CC4-5D6E-409C-BE32-E72D297353CC}">
                <c16:uniqueId val="{00000010-7F22-4923-BB80-ACEADD0DDE20}"/>
              </c:ext>
            </c:extLst>
          </c:dPt>
          <c:dPt>
            <c:idx val="21"/>
            <c:invertIfNegative val="0"/>
            <c:bubble3D val="0"/>
            <c:extLst xmlns:c16r2="http://schemas.microsoft.com/office/drawing/2015/06/chart">
              <c:ext xmlns:c16="http://schemas.microsoft.com/office/drawing/2014/chart" uri="{C3380CC4-5D6E-409C-BE32-E72D297353CC}">
                <c16:uniqueId val="{00000011-7F22-4923-BB80-ACEADD0DDE20}"/>
              </c:ext>
            </c:extLst>
          </c:dPt>
          <c:dPt>
            <c:idx val="22"/>
            <c:invertIfNegative val="0"/>
            <c:bubble3D val="0"/>
            <c:extLst xmlns:c16r2="http://schemas.microsoft.com/office/drawing/2015/06/chart">
              <c:ext xmlns:c16="http://schemas.microsoft.com/office/drawing/2014/chart" uri="{C3380CC4-5D6E-409C-BE32-E72D297353CC}">
                <c16:uniqueId val="{00000012-7F22-4923-BB80-ACEADD0DDE20}"/>
              </c:ext>
            </c:extLst>
          </c:dPt>
          <c:dPt>
            <c:idx val="24"/>
            <c:invertIfNegative val="0"/>
            <c:bubble3D val="0"/>
            <c:extLst xmlns:c16r2="http://schemas.microsoft.com/office/drawing/2015/06/chart">
              <c:ext xmlns:c16="http://schemas.microsoft.com/office/drawing/2014/chart" uri="{C3380CC4-5D6E-409C-BE32-E72D297353CC}">
                <c16:uniqueId val="{00000013-7F22-4923-BB80-ACEADD0DDE20}"/>
              </c:ext>
            </c:extLst>
          </c:dPt>
          <c:dPt>
            <c:idx val="25"/>
            <c:invertIfNegative val="0"/>
            <c:bubble3D val="0"/>
            <c:extLst xmlns:c16r2="http://schemas.microsoft.com/office/drawing/2015/06/chart">
              <c:ext xmlns:c16="http://schemas.microsoft.com/office/drawing/2014/chart" uri="{C3380CC4-5D6E-409C-BE32-E72D297353CC}">
                <c16:uniqueId val="{00000014-7F22-4923-BB80-ACEADD0DDE20}"/>
              </c:ext>
            </c:extLst>
          </c:dPt>
          <c:dPt>
            <c:idx val="27"/>
            <c:invertIfNegative val="0"/>
            <c:bubble3D val="0"/>
            <c:extLst xmlns:c16r2="http://schemas.microsoft.com/office/drawing/2015/06/chart">
              <c:ext xmlns:c16="http://schemas.microsoft.com/office/drawing/2014/chart" uri="{C3380CC4-5D6E-409C-BE32-E72D297353CC}">
                <c16:uniqueId val="{00000015-7F22-4923-BB80-ACEADD0DDE20}"/>
              </c:ext>
            </c:extLst>
          </c:dPt>
          <c:dPt>
            <c:idx val="28"/>
            <c:invertIfNegative val="0"/>
            <c:bubble3D val="0"/>
            <c:extLst xmlns:c16r2="http://schemas.microsoft.com/office/drawing/2015/06/chart">
              <c:ext xmlns:c16="http://schemas.microsoft.com/office/drawing/2014/chart" uri="{C3380CC4-5D6E-409C-BE32-E72D297353CC}">
                <c16:uniqueId val="{00000016-7F22-4923-BB80-ACEADD0DDE20}"/>
              </c:ext>
            </c:extLst>
          </c:dPt>
          <c:dPt>
            <c:idx val="29"/>
            <c:invertIfNegative val="0"/>
            <c:bubble3D val="0"/>
            <c:extLst xmlns:c16r2="http://schemas.microsoft.com/office/drawing/2015/06/chart">
              <c:ext xmlns:c16="http://schemas.microsoft.com/office/drawing/2014/chart" uri="{C3380CC4-5D6E-409C-BE32-E72D297353CC}">
                <c16:uniqueId val="{00000017-7F22-4923-BB80-ACEADD0DDE20}"/>
              </c:ext>
            </c:extLst>
          </c:dPt>
          <c:dPt>
            <c:idx val="30"/>
            <c:invertIfNegative val="0"/>
            <c:bubble3D val="0"/>
            <c:extLst xmlns:c16r2="http://schemas.microsoft.com/office/drawing/2015/06/chart">
              <c:ext xmlns:c16="http://schemas.microsoft.com/office/drawing/2014/chart" uri="{C3380CC4-5D6E-409C-BE32-E72D297353CC}">
                <c16:uniqueId val="{00000018-7F22-4923-BB80-ACEADD0DDE20}"/>
              </c:ext>
            </c:extLst>
          </c:dPt>
          <c:dPt>
            <c:idx val="31"/>
            <c:invertIfNegative val="0"/>
            <c:bubble3D val="0"/>
            <c:extLst xmlns:c16r2="http://schemas.microsoft.com/office/drawing/2015/06/chart">
              <c:ext xmlns:c16="http://schemas.microsoft.com/office/drawing/2014/chart" uri="{C3380CC4-5D6E-409C-BE32-E72D297353CC}">
                <c16:uniqueId val="{00000019-7F22-4923-BB80-ACEADD0DDE20}"/>
              </c:ext>
            </c:extLst>
          </c:dPt>
          <c:dPt>
            <c:idx val="33"/>
            <c:invertIfNegative val="0"/>
            <c:bubble3D val="0"/>
            <c:extLst xmlns:c16r2="http://schemas.microsoft.com/office/drawing/2015/06/chart">
              <c:ext xmlns:c16="http://schemas.microsoft.com/office/drawing/2014/chart" uri="{C3380CC4-5D6E-409C-BE32-E72D297353CC}">
                <c16:uniqueId val="{0000001A-7F22-4923-BB80-ACEADD0DDE20}"/>
              </c:ext>
            </c:extLst>
          </c:dPt>
          <c:dPt>
            <c:idx val="34"/>
            <c:invertIfNegative val="0"/>
            <c:bubble3D val="0"/>
            <c:extLst xmlns:c16r2="http://schemas.microsoft.com/office/drawing/2015/06/chart">
              <c:ext xmlns:c16="http://schemas.microsoft.com/office/drawing/2014/chart" uri="{C3380CC4-5D6E-409C-BE32-E72D297353CC}">
                <c16:uniqueId val="{0000001B-7F22-4923-BB80-ACEADD0DDE20}"/>
              </c:ext>
            </c:extLst>
          </c:dPt>
          <c:dPt>
            <c:idx val="37"/>
            <c:invertIfNegative val="0"/>
            <c:bubble3D val="0"/>
            <c:extLst xmlns:c16r2="http://schemas.microsoft.com/office/drawing/2015/06/chart">
              <c:ext xmlns:c16="http://schemas.microsoft.com/office/drawing/2014/chart" uri="{C3380CC4-5D6E-409C-BE32-E72D297353CC}">
                <c16:uniqueId val="{0000001C-7F22-4923-BB80-ACEADD0DDE20}"/>
              </c:ext>
            </c:extLst>
          </c:dPt>
          <c:dPt>
            <c:idx val="41"/>
            <c:invertIfNegative val="0"/>
            <c:bubble3D val="0"/>
            <c:extLst xmlns:c16r2="http://schemas.microsoft.com/office/drawing/2015/06/chart">
              <c:ext xmlns:c16="http://schemas.microsoft.com/office/drawing/2014/chart" uri="{C3380CC4-5D6E-409C-BE32-E72D297353CC}">
                <c16:uniqueId val="{0000001D-7F22-4923-BB80-ACEADD0DDE20}"/>
              </c:ext>
            </c:extLst>
          </c:dPt>
          <c:dPt>
            <c:idx val="45"/>
            <c:invertIfNegative val="0"/>
            <c:bubble3D val="0"/>
            <c:extLst xmlns:c16r2="http://schemas.microsoft.com/office/drawing/2015/06/chart">
              <c:ext xmlns:c16="http://schemas.microsoft.com/office/drawing/2014/chart" uri="{C3380CC4-5D6E-409C-BE32-E72D297353CC}">
                <c16:uniqueId val="{0000001E-7F22-4923-BB80-ACEADD0DDE20}"/>
              </c:ext>
            </c:extLst>
          </c:dPt>
          <c:cat>
            <c:multiLvlStrRef>
              <c:f>'Grafik Planung'!$D$77:$AA$78</c:f>
              <c:multiLvlStrCache>
                <c:ptCount val="24"/>
                <c:lvl>
                  <c:pt idx="0">
                    <c:v>E</c:v>
                  </c:pt>
                  <c:pt idx="1">
                    <c:v>A</c:v>
                  </c:pt>
                  <c:pt idx="2">
                    <c:v>E</c:v>
                  </c:pt>
                  <c:pt idx="3">
                    <c:v>A</c:v>
                  </c:pt>
                  <c:pt idx="4">
                    <c:v>E</c:v>
                  </c:pt>
                  <c:pt idx="5">
                    <c:v>A</c:v>
                  </c:pt>
                  <c:pt idx="6">
                    <c:v>E</c:v>
                  </c:pt>
                  <c:pt idx="7">
                    <c:v>A</c:v>
                  </c:pt>
                  <c:pt idx="8">
                    <c:v>E</c:v>
                  </c:pt>
                  <c:pt idx="9">
                    <c:v>A</c:v>
                  </c:pt>
                  <c:pt idx="10">
                    <c:v>E</c:v>
                  </c:pt>
                  <c:pt idx="11">
                    <c:v>A</c:v>
                  </c:pt>
                  <c:pt idx="12">
                    <c:v>E</c:v>
                  </c:pt>
                  <c:pt idx="13">
                    <c:v>A</c:v>
                  </c:pt>
                  <c:pt idx="14">
                    <c:v>E</c:v>
                  </c:pt>
                  <c:pt idx="15">
                    <c:v>A</c:v>
                  </c:pt>
                  <c:pt idx="16">
                    <c:v>E</c:v>
                  </c:pt>
                  <c:pt idx="17">
                    <c:v>A</c:v>
                  </c:pt>
                  <c:pt idx="18">
                    <c:v>E</c:v>
                  </c:pt>
                  <c:pt idx="19">
                    <c:v>A</c:v>
                  </c:pt>
                  <c:pt idx="20">
                    <c:v>E</c:v>
                  </c:pt>
                  <c:pt idx="21">
                    <c:v>A</c:v>
                  </c:pt>
                  <c:pt idx="22">
                    <c:v>E</c:v>
                  </c:pt>
                  <c:pt idx="23">
                    <c:v>A</c:v>
                  </c:pt>
                </c:lvl>
                <c:lvl>
                  <c:pt idx="0">
                    <c:v>Jan</c:v>
                  </c:pt>
                  <c:pt idx="2">
                    <c:v>Feb</c:v>
                  </c:pt>
                  <c:pt idx="4">
                    <c:v>Mrz</c:v>
                  </c:pt>
                  <c:pt idx="6">
                    <c:v>Apr</c:v>
                  </c:pt>
                  <c:pt idx="8">
                    <c:v>Mai</c:v>
                  </c:pt>
                  <c:pt idx="10">
                    <c:v>Jun</c:v>
                  </c:pt>
                  <c:pt idx="12">
                    <c:v>Jul</c:v>
                  </c:pt>
                  <c:pt idx="14">
                    <c:v>Aug</c:v>
                  </c:pt>
                  <c:pt idx="16">
                    <c:v>Sep</c:v>
                  </c:pt>
                  <c:pt idx="18">
                    <c:v>Okt</c:v>
                  </c:pt>
                  <c:pt idx="20">
                    <c:v>Nov</c:v>
                  </c:pt>
                  <c:pt idx="22">
                    <c:v>Dez</c:v>
                  </c:pt>
                </c:lvl>
              </c:multiLvlStrCache>
            </c:multiLvlStrRef>
          </c:cat>
          <c:val>
            <c:numRef>
              <c:f>'Grafik Planung'!$D$80:$AA$80</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1F-7F22-4923-BB80-ACEADD0DDE20}"/>
            </c:ext>
          </c:extLst>
        </c:ser>
        <c:ser>
          <c:idx val="2"/>
          <c:order val="2"/>
          <c:tx>
            <c:strRef>
              <c:f>'Grafik Planung'!$B$81</c:f>
              <c:strCache>
                <c:ptCount val="1"/>
                <c:pt idx="0">
                  <c:v>Saldo Tilgung/Investitionen/Kredite</c:v>
                </c:pt>
              </c:strCache>
            </c:strRef>
          </c:tx>
          <c:spPr>
            <a:solidFill>
              <a:schemeClr val="accent5">
                <a:lumMod val="75000"/>
              </a:schemeClr>
            </a:solidFill>
          </c:spPr>
          <c:invertIfNegative val="0"/>
          <c:cat>
            <c:multiLvlStrRef>
              <c:f>'Grafik Planung'!$D$77:$AA$78</c:f>
              <c:multiLvlStrCache>
                <c:ptCount val="24"/>
                <c:lvl>
                  <c:pt idx="0">
                    <c:v>E</c:v>
                  </c:pt>
                  <c:pt idx="1">
                    <c:v>A</c:v>
                  </c:pt>
                  <c:pt idx="2">
                    <c:v>E</c:v>
                  </c:pt>
                  <c:pt idx="3">
                    <c:v>A</c:v>
                  </c:pt>
                  <c:pt idx="4">
                    <c:v>E</c:v>
                  </c:pt>
                  <c:pt idx="5">
                    <c:v>A</c:v>
                  </c:pt>
                  <c:pt idx="6">
                    <c:v>E</c:v>
                  </c:pt>
                  <c:pt idx="7">
                    <c:v>A</c:v>
                  </c:pt>
                  <c:pt idx="8">
                    <c:v>E</c:v>
                  </c:pt>
                  <c:pt idx="9">
                    <c:v>A</c:v>
                  </c:pt>
                  <c:pt idx="10">
                    <c:v>E</c:v>
                  </c:pt>
                  <c:pt idx="11">
                    <c:v>A</c:v>
                  </c:pt>
                  <c:pt idx="12">
                    <c:v>E</c:v>
                  </c:pt>
                  <c:pt idx="13">
                    <c:v>A</c:v>
                  </c:pt>
                  <c:pt idx="14">
                    <c:v>E</c:v>
                  </c:pt>
                  <c:pt idx="15">
                    <c:v>A</c:v>
                  </c:pt>
                  <c:pt idx="16">
                    <c:v>E</c:v>
                  </c:pt>
                  <c:pt idx="17">
                    <c:v>A</c:v>
                  </c:pt>
                  <c:pt idx="18">
                    <c:v>E</c:v>
                  </c:pt>
                  <c:pt idx="19">
                    <c:v>A</c:v>
                  </c:pt>
                  <c:pt idx="20">
                    <c:v>E</c:v>
                  </c:pt>
                  <c:pt idx="21">
                    <c:v>A</c:v>
                  </c:pt>
                  <c:pt idx="22">
                    <c:v>E</c:v>
                  </c:pt>
                  <c:pt idx="23">
                    <c:v>A</c:v>
                  </c:pt>
                </c:lvl>
                <c:lvl>
                  <c:pt idx="0">
                    <c:v>Jan</c:v>
                  </c:pt>
                  <c:pt idx="2">
                    <c:v>Feb</c:v>
                  </c:pt>
                  <c:pt idx="4">
                    <c:v>Mrz</c:v>
                  </c:pt>
                  <c:pt idx="6">
                    <c:v>Apr</c:v>
                  </c:pt>
                  <c:pt idx="8">
                    <c:v>Mai</c:v>
                  </c:pt>
                  <c:pt idx="10">
                    <c:v>Jun</c:v>
                  </c:pt>
                  <c:pt idx="12">
                    <c:v>Jul</c:v>
                  </c:pt>
                  <c:pt idx="14">
                    <c:v>Aug</c:v>
                  </c:pt>
                  <c:pt idx="16">
                    <c:v>Sep</c:v>
                  </c:pt>
                  <c:pt idx="18">
                    <c:v>Okt</c:v>
                  </c:pt>
                  <c:pt idx="20">
                    <c:v>Nov</c:v>
                  </c:pt>
                  <c:pt idx="22">
                    <c:v>Dez</c:v>
                  </c:pt>
                </c:lvl>
              </c:multiLvlStrCache>
            </c:multiLvlStrRef>
          </c:cat>
          <c:val>
            <c:numRef>
              <c:f>'Grafik Planung'!$D$81:$AA$81</c:f>
              <c:numCache>
                <c:formatCode>#,##0</c:formatCode>
                <c:ptCount val="24"/>
                <c:pt idx="0" formatCode="0;;;@">
                  <c:v>0</c:v>
                </c:pt>
                <c:pt idx="1">
                  <c:v>0</c:v>
                </c:pt>
                <c:pt idx="2" formatCode="0;;;@">
                  <c:v>0</c:v>
                </c:pt>
                <c:pt idx="3" formatCode="0;;;@">
                  <c:v>0</c:v>
                </c:pt>
                <c:pt idx="4" formatCode="0;;;@">
                  <c:v>0</c:v>
                </c:pt>
                <c:pt idx="5" formatCode="0;;;@">
                  <c:v>0</c:v>
                </c:pt>
                <c:pt idx="6" formatCode="0;;;@">
                  <c:v>0</c:v>
                </c:pt>
                <c:pt idx="7" formatCode="0;;;@">
                  <c:v>0</c:v>
                </c:pt>
                <c:pt idx="8" formatCode="0;;;@">
                  <c:v>0</c:v>
                </c:pt>
                <c:pt idx="9" formatCode="0;;;@">
                  <c:v>0</c:v>
                </c:pt>
                <c:pt idx="10" formatCode="0;;;@">
                  <c:v>0</c:v>
                </c:pt>
                <c:pt idx="11" formatCode="0;;;@">
                  <c:v>0</c:v>
                </c:pt>
                <c:pt idx="12" formatCode="0;;;@">
                  <c:v>0</c:v>
                </c:pt>
                <c:pt idx="13" formatCode="0;;;@">
                  <c:v>0</c:v>
                </c:pt>
                <c:pt idx="14" formatCode="0;;;@">
                  <c:v>0</c:v>
                </c:pt>
                <c:pt idx="15" formatCode="0;;;@">
                  <c:v>0</c:v>
                </c:pt>
                <c:pt idx="16" formatCode="0;;;@">
                  <c:v>0</c:v>
                </c:pt>
                <c:pt idx="17" formatCode="0;;;@">
                  <c:v>0</c:v>
                </c:pt>
                <c:pt idx="18" formatCode="0;;;@">
                  <c:v>0</c:v>
                </c:pt>
                <c:pt idx="19" formatCode="0;;;@">
                  <c:v>0</c:v>
                </c:pt>
                <c:pt idx="20" formatCode="0;;;@">
                  <c:v>0</c:v>
                </c:pt>
                <c:pt idx="21" formatCode="0;;;@">
                  <c:v>0</c:v>
                </c:pt>
                <c:pt idx="22" formatCode="0;;;@">
                  <c:v>0</c:v>
                </c:pt>
                <c:pt idx="23" formatCode="0;;;@">
                  <c:v>0</c:v>
                </c:pt>
              </c:numCache>
            </c:numRef>
          </c:val>
          <c:extLst xmlns:c16r2="http://schemas.microsoft.com/office/drawing/2015/06/chart">
            <c:ext xmlns:c16="http://schemas.microsoft.com/office/drawing/2014/chart" uri="{C3380CC4-5D6E-409C-BE32-E72D297353CC}">
              <c16:uniqueId val="{00000020-7F22-4923-BB80-ACEADD0DDE20}"/>
            </c:ext>
          </c:extLst>
        </c:ser>
        <c:dLbls>
          <c:showLegendKey val="0"/>
          <c:showVal val="0"/>
          <c:showCatName val="0"/>
          <c:showSerName val="0"/>
          <c:showPercent val="0"/>
          <c:showBubbleSize val="0"/>
        </c:dLbls>
        <c:gapWidth val="44"/>
        <c:overlap val="100"/>
        <c:axId val="147851904"/>
        <c:axId val="147865984"/>
      </c:barChart>
      <c:catAx>
        <c:axId val="147851904"/>
        <c:scaling>
          <c:orientation val="minMax"/>
        </c:scaling>
        <c:delete val="0"/>
        <c:axPos val="b"/>
        <c:numFmt formatCode="General" sourceLinked="1"/>
        <c:majorTickMark val="none"/>
        <c:minorTickMark val="none"/>
        <c:tickLblPos val="low"/>
        <c:txPr>
          <a:bodyPr rot="0" vert="horz"/>
          <a:lstStyle/>
          <a:p>
            <a:pPr>
              <a:defRPr/>
            </a:pPr>
            <a:endParaRPr lang="de-DE"/>
          </a:p>
        </c:txPr>
        <c:crossAx val="147865984"/>
        <c:crosses val="autoZero"/>
        <c:auto val="0"/>
        <c:lblAlgn val="ctr"/>
        <c:lblOffset val="100"/>
        <c:tickLblSkip val="1"/>
        <c:tickMarkSkip val="1"/>
        <c:noMultiLvlLbl val="0"/>
      </c:catAx>
      <c:valAx>
        <c:axId val="147865984"/>
        <c:scaling>
          <c:orientation val="minMax"/>
        </c:scaling>
        <c:delete val="0"/>
        <c:axPos val="l"/>
        <c:title>
          <c:tx>
            <c:rich>
              <a:bodyPr rot="0" vert="horz"/>
              <a:lstStyle/>
              <a:p>
                <a:pPr marL="0" marR="0" indent="0" algn="ctr" defTabSz="914400" rtl="0" eaLnBrk="1" fontAlgn="auto" latinLnBrk="0" hangingPunct="1">
                  <a:lnSpc>
                    <a:spcPct val="100000"/>
                  </a:lnSpc>
                  <a:spcBef>
                    <a:spcPts val="0"/>
                  </a:spcBef>
                  <a:spcAft>
                    <a:spcPts val="0"/>
                  </a:spcAft>
                  <a:buClrTx/>
                  <a:buSzTx/>
                  <a:buFontTx/>
                  <a:buNone/>
                  <a:tabLst/>
                  <a:defRPr lang="de-DE" sz="1400" b="1" i="0" u="none" strike="noStrike" kern="1200" baseline="0">
                    <a:solidFill>
                      <a:srgbClr val="000000"/>
                    </a:solidFill>
                    <a:latin typeface="Arial"/>
                    <a:ea typeface="Arial"/>
                    <a:cs typeface="Arial"/>
                  </a:defRPr>
                </a:pPr>
                <a:r>
                  <a:rPr lang="de-DE" sz="1400" b="1" i="0" u="none" strike="noStrike" kern="1200" baseline="0">
                    <a:solidFill>
                      <a:srgbClr val="000000"/>
                    </a:solidFill>
                    <a:latin typeface="Arial"/>
                    <a:ea typeface="Arial"/>
                    <a:cs typeface="Arial"/>
                  </a:rPr>
                  <a:t>[ CHF ]</a:t>
                </a:r>
              </a:p>
            </c:rich>
          </c:tx>
          <c:layout>
            <c:manualLayout>
              <c:xMode val="edge"/>
              <c:yMode val="edge"/>
              <c:x val="8.8611962045956286E-3"/>
              <c:y val="4.4040533072356884E-2"/>
            </c:manualLayout>
          </c:layout>
          <c:overlay val="0"/>
          <c:spPr>
            <a:ln>
              <a:noFill/>
            </a:ln>
          </c:spPr>
        </c:title>
        <c:numFmt formatCode="#,##0" sourceLinked="0"/>
        <c:majorTickMark val="cross"/>
        <c:minorTickMark val="none"/>
        <c:tickLblPos val="nextTo"/>
        <c:txPr>
          <a:bodyPr rot="0" vert="horz"/>
          <a:lstStyle/>
          <a:p>
            <a:pPr algn="ctr">
              <a:defRPr lang="de-DE" sz="1400" b="1" i="0" u="none" strike="noStrike" kern="1200" baseline="0">
                <a:solidFill>
                  <a:srgbClr val="000000"/>
                </a:solidFill>
                <a:latin typeface="Arial"/>
                <a:ea typeface="Arial"/>
                <a:cs typeface="Arial"/>
              </a:defRPr>
            </a:pPr>
            <a:endParaRPr lang="de-DE"/>
          </a:p>
        </c:txPr>
        <c:crossAx val="147851904"/>
        <c:crosses val="autoZero"/>
        <c:crossBetween val="between"/>
      </c:valAx>
    </c:plotArea>
    <c:legend>
      <c:legendPos val="t"/>
      <c:overlay val="0"/>
      <c:txPr>
        <a:bodyPr/>
        <a:lstStyle/>
        <a:p>
          <a:pPr>
            <a:defRPr sz="1600" b="0"/>
          </a:pPr>
          <a:endParaRPr lang="de-DE"/>
        </a:p>
      </c:txPr>
    </c:legend>
    <c:plotVisOnly val="1"/>
    <c:dispBlanksAs val="gap"/>
    <c:showDLblsOverMax val="0"/>
  </c:chart>
  <c:spPr>
    <a:ln>
      <a:noFill/>
    </a:ln>
  </c:spPr>
  <c:txPr>
    <a:bodyPr/>
    <a:lstStyle/>
    <a:p>
      <a:pPr algn="ctr">
        <a:defRPr lang="de-DE" sz="1400" b="1" i="0" u="none" strike="noStrike" kern="1200" baseline="0">
          <a:solidFill>
            <a:srgbClr val="000000"/>
          </a:solidFill>
          <a:latin typeface="Arial"/>
          <a:ea typeface="Arial"/>
          <a:cs typeface="Arial"/>
        </a:defRPr>
      </a:pPr>
      <a:endParaRPr lang="de-DE"/>
    </a:p>
  </c:txPr>
  <c:printSettings>
    <c:headerFooter alignWithMargins="0">
      <c:oddHeader>&amp;B</c:oddHeader>
      <c:oddFooter>Seite &amp;S</c:oddFooter>
    </c:headerFooter>
    <c:pageMargins b="0.984251969" l="0.78740157499999996" r="0.78740157499999996" t="0.984251969" header="0.4921259845" footer="0.4921259845"/>
    <c:pageSetup paperSize="6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1800"/>
            </a:pPr>
            <a:r>
              <a:rPr lang="de-DE" sz="1800"/>
              <a:t>Liquidität Planung: Monats-/ Quartalssaldo und Saldo kumuliert</a:t>
            </a:r>
          </a:p>
        </c:rich>
      </c:tx>
      <c:layout>
        <c:manualLayout>
          <c:xMode val="edge"/>
          <c:yMode val="edge"/>
          <c:x val="0.37766280567413324"/>
          <c:y val="1.6560510246272392E-2"/>
        </c:manualLayout>
      </c:layout>
      <c:overlay val="0"/>
    </c:title>
    <c:autoTitleDeleted val="0"/>
    <c:plotArea>
      <c:layout>
        <c:manualLayout>
          <c:layoutTarget val="inner"/>
          <c:xMode val="edge"/>
          <c:yMode val="edge"/>
          <c:x val="3.9700758680417475E-2"/>
          <c:y val="0.11625426250852501"/>
          <c:w val="0.94849196388046531"/>
          <c:h val="0.74880974144628365"/>
        </c:manualLayout>
      </c:layout>
      <c:barChart>
        <c:barDir val="col"/>
        <c:grouping val="clustered"/>
        <c:varyColors val="0"/>
        <c:ser>
          <c:idx val="1"/>
          <c:order val="0"/>
          <c:tx>
            <c:strRef>
              <c:f>'Grafik Planung'!$C$84</c:f>
              <c:strCache>
                <c:ptCount val="1"/>
                <c:pt idx="0">
                  <c:v>Monats-/ Quartalssaldo</c:v>
                </c:pt>
              </c:strCache>
            </c:strRef>
          </c:tx>
          <c:spPr>
            <a:solidFill>
              <a:schemeClr val="accent2">
                <a:lumMod val="75000"/>
              </a:schemeClr>
            </a:solidFill>
            <a:ln w="12700">
              <a:solidFill>
                <a:srgbClr val="000000"/>
              </a:solidFill>
              <a:prstDash val="solid"/>
            </a:ln>
          </c:spPr>
          <c:invertIfNegative val="0"/>
          <c:dLbls>
            <c:dLbl>
              <c:idx val="3"/>
              <c:numFmt formatCode="#,##0" sourceLinked="0"/>
              <c:spPr>
                <a:noFill/>
                <a:ln w="25400">
                  <a:noFill/>
                </a:ln>
              </c:spPr>
              <c:txPr>
                <a:bodyPr/>
                <a:lstStyle/>
                <a:p>
                  <a:pPr>
                    <a:defRPr/>
                  </a:pPr>
                  <a:endParaRPr lang="de-DE"/>
                </a:p>
              </c:txPr>
              <c:showLegendKey val="0"/>
              <c:showVal val="1"/>
              <c:showCatName val="0"/>
              <c:showSerName val="0"/>
              <c:showPercent val="0"/>
              <c:showBubbleSize val="0"/>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'Grafik Planung'!$D$83:$O$83</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'Grafik Planung'!$D$84:$O$84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0AFD-451A-B014-FFFD36E05751}"/>
            </c:ext>
          </c:extLst>
        </c:ser>
        <c:dLbls>
          <c:showLegendKey val="0"/>
          <c:showVal val="0"/>
          <c:showCatName val="0"/>
          <c:showSerName val="0"/>
          <c:showPercent val="0"/>
          <c:showBubbleSize val="0"/>
        </c:dLbls>
        <c:gapWidth val="150"/>
        <c:axId val="147901824"/>
        <c:axId val="147912192"/>
      </c:barChart>
      <c:lineChart>
        <c:grouping val="standard"/>
        <c:varyColors val="0"/>
        <c:ser>
          <c:idx val="0"/>
          <c:order val="1"/>
          <c:tx>
            <c:strRef>
              <c:f>'Grafik Planung'!$C$85</c:f>
              <c:strCache>
                <c:ptCount val="1"/>
                <c:pt idx="0">
                  <c:v>Saldo kumuliert</c:v>
                </c:pt>
              </c:strCache>
            </c:strRef>
          </c:tx>
          <c:spPr>
            <a:ln w="38100">
              <a:solidFill>
                <a:schemeClr val="tx2">
                  <a:lumMod val="75000"/>
                </a:schemeClr>
              </a:solidFill>
              <a:prstDash val="solid"/>
            </a:ln>
          </c:spPr>
          <c:marker>
            <c:symbol val="diamond"/>
            <c:size val="9"/>
            <c:spPr>
              <a:solidFill>
                <a:srgbClr val="000080"/>
              </a:solidFill>
              <a:ln>
                <a:solidFill>
                  <a:schemeClr val="tx2">
                    <a:lumMod val="75000"/>
                  </a:schemeClr>
                </a:solidFill>
                <a:prstDash val="solid"/>
              </a:ln>
            </c:spPr>
          </c:marker>
          <c:cat>
            <c:strRef>
              <c:f>'Grafik Planung'!$D$83:$O$83</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'Grafik Planung'!$D$85:$O$85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2-0AFD-451A-B014-FFFD36E05751}"/>
            </c:ext>
          </c:extLst>
        </c:ser>
        <c:dLbls>
          <c:showLegendKey val="0"/>
          <c:showVal val="0"/>
          <c:showCatName val="0"/>
          <c:showSerName val="0"/>
          <c:showPercent val="0"/>
          <c:showBubbleSize val="0"/>
        </c:dLbls>
        <c:marker val="1"/>
        <c:smooth val="0"/>
        <c:axId val="147914112"/>
        <c:axId val="148243584"/>
      </c:lineChart>
      <c:catAx>
        <c:axId val="147901824"/>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a:pPr>
            <a:endParaRPr lang="de-DE"/>
          </a:p>
        </c:txPr>
        <c:crossAx val="147912192"/>
        <c:crosses val="autoZero"/>
        <c:auto val="0"/>
        <c:lblAlgn val="ctr"/>
        <c:lblOffset val="100"/>
        <c:tickLblSkip val="1"/>
        <c:tickMarkSkip val="1"/>
        <c:noMultiLvlLbl val="0"/>
      </c:catAx>
      <c:valAx>
        <c:axId val="147912192"/>
        <c:scaling>
          <c:orientation val="minMax"/>
        </c:scaling>
        <c:delete val="0"/>
        <c:axPos val="l"/>
        <c:title>
          <c:tx>
            <c:rich>
              <a:bodyPr rot="0" vert="horz"/>
              <a:lstStyle/>
              <a:p>
                <a:pPr algn="ctr">
                  <a:defRPr/>
                </a:pPr>
                <a:r>
                  <a:rPr lang="de-DE"/>
                  <a:t>[ CHF ]</a:t>
                </a:r>
              </a:p>
            </c:rich>
          </c:tx>
          <c:layout>
            <c:manualLayout>
              <c:xMode val="edge"/>
              <c:yMode val="edge"/>
              <c:x val="5.8329743093136106E-3"/>
              <c:y val="3.69047431412233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400"/>
            </a:pPr>
            <a:endParaRPr lang="de-DE"/>
          </a:p>
        </c:txPr>
        <c:crossAx val="147901824"/>
        <c:crosses val="autoZero"/>
        <c:crossBetween val="between"/>
      </c:valAx>
      <c:catAx>
        <c:axId val="147914112"/>
        <c:scaling>
          <c:orientation val="minMax"/>
        </c:scaling>
        <c:delete val="1"/>
        <c:axPos val="b"/>
        <c:numFmt formatCode="General" sourceLinked="1"/>
        <c:majorTickMark val="out"/>
        <c:minorTickMark val="none"/>
        <c:tickLblPos val="nextTo"/>
        <c:crossAx val="148243584"/>
        <c:crosses val="autoZero"/>
        <c:auto val="0"/>
        <c:lblAlgn val="ctr"/>
        <c:lblOffset val="100"/>
        <c:noMultiLvlLbl val="0"/>
      </c:catAx>
      <c:valAx>
        <c:axId val="148243584"/>
        <c:scaling>
          <c:orientation val="minMax"/>
        </c:scaling>
        <c:delete val="1"/>
        <c:axPos val="l"/>
        <c:numFmt formatCode="#,##0" sourceLinked="1"/>
        <c:majorTickMark val="out"/>
        <c:minorTickMark val="none"/>
        <c:tickLblPos val="nextTo"/>
        <c:crossAx val="147914112"/>
        <c:crosses val="autoZero"/>
        <c:crossBetween val="between"/>
      </c:valAx>
      <c:spPr>
        <a:noFill/>
        <a:ln w="25400">
          <a:noFill/>
        </a:ln>
      </c:spPr>
    </c:plotArea>
    <c:legend>
      <c:legendPos val="t"/>
      <c:legendEntry>
        <c:idx val="1"/>
        <c:txPr>
          <a:bodyPr/>
          <a:lstStyle/>
          <a:p>
            <a:pPr>
              <a:defRPr sz="1600" b="0"/>
            </a:pPr>
            <a:endParaRPr lang="de-DE"/>
          </a:p>
        </c:txPr>
      </c:legendEntry>
      <c:layout>
        <c:manualLayout>
          <c:xMode val="edge"/>
          <c:yMode val="edge"/>
          <c:x val="0.41069252032613801"/>
          <c:y val="5.8077826905300202E-2"/>
          <c:w val="0.21569393701976289"/>
          <c:h val="3.6646248426867437E-2"/>
        </c:manualLayout>
      </c:layout>
      <c:overlay val="0"/>
      <c:txPr>
        <a:bodyPr/>
        <a:lstStyle/>
        <a:p>
          <a:pPr>
            <a:defRPr sz="1600" b="0"/>
          </a:pPr>
          <a:endParaRPr lang="de-DE"/>
        </a:p>
      </c:txPr>
    </c:legend>
    <c:plotVisOnly val="1"/>
    <c:dispBlanksAs val="gap"/>
    <c:showDLblsOverMax val="0"/>
  </c:chart>
  <c:spPr>
    <a:solidFill>
      <a:srgbClr val="FFFFFF"/>
    </a:solidFill>
    <a:ln w="9525">
      <a:noFill/>
    </a:ln>
  </c:spPr>
  <c:txPr>
    <a:bodyPr/>
    <a:lstStyle/>
    <a:p>
      <a:pPr algn="ctr">
        <a:defRPr lang="de-DE" sz="1400" b="1" i="0" u="none" strike="noStrike" kern="1200" baseline="0">
          <a:solidFill>
            <a:srgbClr val="000000"/>
          </a:solidFill>
          <a:latin typeface="Arial"/>
          <a:ea typeface="Arial"/>
          <a:cs typeface="Arial"/>
        </a:defRPr>
      </a:pPr>
      <a:endParaRPr lang="de-DE"/>
    </a:p>
  </c:txPr>
  <c:printSettings>
    <c:headerFooter alignWithMargins="0">
      <c:oddHeader>&amp;B</c:oddHeader>
      <c:oddFooter>Seite &amp;S</c:oddFooter>
    </c:headerFooter>
    <c:pageMargins b="0.984251969" l="0.78740157499999996" r="0.78740157499999996" t="0.984251969" header="0.4921259845" footer="0.4921259845"/>
    <c:pageSetup paperSize="9" orientation="landscape"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rtl="0">
              <a:defRPr lang="en-US" sz="1800" b="1" i="0" u="none" strike="noStrike" kern="1200" baseline="0">
                <a:solidFill>
                  <a:srgbClr val="000000"/>
                </a:solidFill>
                <a:latin typeface="Arial"/>
                <a:ea typeface="Arial"/>
                <a:cs typeface="Arial"/>
              </a:defRPr>
            </a:pPr>
            <a:r>
              <a:rPr lang="en-US" sz="1800" b="1" i="0" u="none" strike="noStrike" kern="1200" baseline="0">
                <a:solidFill>
                  <a:srgbClr val="000000"/>
                </a:solidFill>
                <a:latin typeface="Arial"/>
                <a:ea typeface="Arial"/>
                <a:cs typeface="Arial"/>
              </a:rPr>
              <a:t>Einnahmen (E) / Ausgaben (A) IST </a:t>
            </a:r>
          </a:p>
        </c:rich>
      </c:tx>
      <c:layout/>
      <c:overlay val="0"/>
    </c:title>
    <c:autoTitleDeleted val="0"/>
    <c:plotArea>
      <c:layout>
        <c:manualLayout>
          <c:layoutTarget val="inner"/>
          <c:xMode val="edge"/>
          <c:yMode val="edge"/>
          <c:x val="3.8169217697205195E-2"/>
          <c:y val="0.14184479995192201"/>
          <c:w val="0.94970465649738556"/>
          <c:h val="0.71499770050867539"/>
        </c:manualLayout>
      </c:layout>
      <c:barChart>
        <c:barDir val="col"/>
        <c:grouping val="stacked"/>
        <c:varyColors val="0"/>
        <c:ser>
          <c:idx val="0"/>
          <c:order val="0"/>
          <c:tx>
            <c:strRef>
              <c:f>'Grafik Ist'!$C$79</c:f>
              <c:strCache>
                <c:ptCount val="1"/>
                <c:pt idx="0">
                  <c:v>Unternehmen</c:v>
                </c:pt>
              </c:strCache>
            </c:strRef>
          </c:tx>
          <c:spPr>
            <a:solidFill>
              <a:schemeClr val="tx2">
                <a:lumMod val="75000"/>
              </a:schemeClr>
            </a:solidFill>
          </c:spPr>
          <c:invertIfNegative val="0"/>
          <c:dPt>
            <c:idx val="3"/>
            <c:invertIfNegative val="0"/>
            <c:bubble3D val="0"/>
            <c:spPr>
              <a:solidFill>
                <a:schemeClr val="tx2">
                  <a:lumMod val="75000"/>
                </a:schemeClr>
              </a:solidFill>
              <a:ln>
                <a:solidFill>
                  <a:schemeClr val="accent1"/>
                </a:solidFill>
              </a:ln>
            </c:spPr>
            <c:extLst xmlns:c16r2="http://schemas.microsoft.com/office/drawing/2015/06/chart">
              <c:ext xmlns:c16="http://schemas.microsoft.com/office/drawing/2014/chart" uri="{C3380CC4-5D6E-409C-BE32-E72D297353CC}">
                <c16:uniqueId val="{00000001-968E-46EA-94F9-DE669E5CCB66}"/>
              </c:ext>
            </c:extLst>
          </c:dPt>
          <c:cat>
            <c:multiLvlStrRef>
              <c:f>'Grafik Ist'!$D$77:$AA$78</c:f>
              <c:multiLvlStrCache>
                <c:ptCount val="24"/>
                <c:lvl>
                  <c:pt idx="0">
                    <c:v>E</c:v>
                  </c:pt>
                  <c:pt idx="1">
                    <c:v>A</c:v>
                  </c:pt>
                  <c:pt idx="2">
                    <c:v>E</c:v>
                  </c:pt>
                  <c:pt idx="3">
                    <c:v>A</c:v>
                  </c:pt>
                  <c:pt idx="4">
                    <c:v>E</c:v>
                  </c:pt>
                  <c:pt idx="5">
                    <c:v>A</c:v>
                  </c:pt>
                  <c:pt idx="6">
                    <c:v>E</c:v>
                  </c:pt>
                  <c:pt idx="7">
                    <c:v>A</c:v>
                  </c:pt>
                  <c:pt idx="8">
                    <c:v>E</c:v>
                  </c:pt>
                  <c:pt idx="9">
                    <c:v>A</c:v>
                  </c:pt>
                  <c:pt idx="10">
                    <c:v>E</c:v>
                  </c:pt>
                  <c:pt idx="11">
                    <c:v>A</c:v>
                  </c:pt>
                  <c:pt idx="12">
                    <c:v>E</c:v>
                  </c:pt>
                  <c:pt idx="13">
                    <c:v>A</c:v>
                  </c:pt>
                  <c:pt idx="14">
                    <c:v>E</c:v>
                  </c:pt>
                  <c:pt idx="15">
                    <c:v>A</c:v>
                  </c:pt>
                  <c:pt idx="16">
                    <c:v>E</c:v>
                  </c:pt>
                  <c:pt idx="17">
                    <c:v>A</c:v>
                  </c:pt>
                  <c:pt idx="18">
                    <c:v>E</c:v>
                  </c:pt>
                  <c:pt idx="19">
                    <c:v>A</c:v>
                  </c:pt>
                  <c:pt idx="20">
                    <c:v>E</c:v>
                  </c:pt>
                  <c:pt idx="21">
                    <c:v>A</c:v>
                  </c:pt>
                  <c:pt idx="22">
                    <c:v>E</c:v>
                  </c:pt>
                  <c:pt idx="23">
                    <c:v>A</c:v>
                  </c:pt>
                </c:lvl>
                <c:lvl>
                  <c:pt idx="0">
                    <c:v>Jan</c:v>
                  </c:pt>
                  <c:pt idx="2">
                    <c:v>Feb</c:v>
                  </c:pt>
                  <c:pt idx="4">
                    <c:v>Mrz</c:v>
                  </c:pt>
                  <c:pt idx="6">
                    <c:v>Apr</c:v>
                  </c:pt>
                  <c:pt idx="8">
                    <c:v>Mai</c:v>
                  </c:pt>
                  <c:pt idx="10">
                    <c:v>Jun</c:v>
                  </c:pt>
                  <c:pt idx="12">
                    <c:v>Jul</c:v>
                  </c:pt>
                  <c:pt idx="14">
                    <c:v>Aug</c:v>
                  </c:pt>
                  <c:pt idx="16">
                    <c:v>Sep</c:v>
                  </c:pt>
                  <c:pt idx="18">
                    <c:v>Okt</c:v>
                  </c:pt>
                  <c:pt idx="20">
                    <c:v>Nov</c:v>
                  </c:pt>
                  <c:pt idx="22">
                    <c:v>Dez</c:v>
                  </c:pt>
                </c:lvl>
              </c:multiLvlStrCache>
            </c:multiLvlStrRef>
          </c:cat>
          <c:val>
            <c:numRef>
              <c:f>'Grafik Ist'!$D$79:$AA$79</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02-968E-46EA-94F9-DE669E5CCB66}"/>
            </c:ext>
          </c:extLst>
        </c:ser>
        <c:ser>
          <c:idx val="1"/>
          <c:order val="1"/>
          <c:tx>
            <c:strRef>
              <c:f>'Grafik Ist'!$C$80</c:f>
              <c:strCache>
                <c:ptCount val="1"/>
                <c:pt idx="0">
                  <c:v>Privat</c:v>
                </c:pt>
              </c:strCache>
            </c:strRef>
          </c:tx>
          <c:spPr>
            <a:solidFill>
              <a:schemeClr val="accent3">
                <a:lumMod val="75000"/>
              </a:schemeClr>
            </a:solidFill>
          </c:spPr>
          <c:invertIfNegative val="0"/>
          <c:dPt>
            <c:idx val="0"/>
            <c:invertIfNegative val="0"/>
            <c:bubble3D val="0"/>
            <c:extLst xmlns:c16r2="http://schemas.microsoft.com/office/drawing/2015/06/chart">
              <c:ext xmlns:c16="http://schemas.microsoft.com/office/drawing/2014/chart" uri="{C3380CC4-5D6E-409C-BE32-E72D297353CC}">
                <c16:uniqueId val="{00000003-968E-46EA-94F9-DE669E5CCB66}"/>
              </c:ext>
            </c:extLst>
          </c:dPt>
          <c:dPt>
            <c:idx val="1"/>
            <c:invertIfNegative val="0"/>
            <c:bubble3D val="0"/>
            <c:extLst xmlns:c16r2="http://schemas.microsoft.com/office/drawing/2015/06/chart">
              <c:ext xmlns:c16="http://schemas.microsoft.com/office/drawing/2014/chart" uri="{C3380CC4-5D6E-409C-BE32-E72D297353CC}">
                <c16:uniqueId val="{00000004-968E-46EA-94F9-DE669E5CCB66}"/>
              </c:ext>
            </c:extLst>
          </c:dPt>
          <c:dPt>
            <c:idx val="3"/>
            <c:invertIfNegative val="0"/>
            <c:bubble3D val="0"/>
            <c:extLst xmlns:c16r2="http://schemas.microsoft.com/office/drawing/2015/06/chart">
              <c:ext xmlns:c16="http://schemas.microsoft.com/office/drawing/2014/chart" uri="{C3380CC4-5D6E-409C-BE32-E72D297353CC}">
                <c16:uniqueId val="{00000005-968E-46EA-94F9-DE669E5CCB66}"/>
              </c:ext>
            </c:extLst>
          </c:dPt>
          <c:dPt>
            <c:idx val="4"/>
            <c:invertIfNegative val="0"/>
            <c:bubble3D val="0"/>
            <c:extLst xmlns:c16r2="http://schemas.microsoft.com/office/drawing/2015/06/chart">
              <c:ext xmlns:c16="http://schemas.microsoft.com/office/drawing/2014/chart" uri="{C3380CC4-5D6E-409C-BE32-E72D297353CC}">
                <c16:uniqueId val="{00000006-968E-46EA-94F9-DE669E5CCB66}"/>
              </c:ext>
            </c:extLst>
          </c:dPt>
          <c:dPt>
            <c:idx val="5"/>
            <c:invertIfNegative val="0"/>
            <c:bubble3D val="0"/>
            <c:extLst xmlns:c16r2="http://schemas.microsoft.com/office/drawing/2015/06/chart">
              <c:ext xmlns:c16="http://schemas.microsoft.com/office/drawing/2014/chart" uri="{C3380CC4-5D6E-409C-BE32-E72D297353CC}">
                <c16:uniqueId val="{00000007-968E-46EA-94F9-DE669E5CCB66}"/>
              </c:ext>
            </c:extLst>
          </c:dPt>
          <c:dPt>
            <c:idx val="6"/>
            <c:invertIfNegative val="0"/>
            <c:bubble3D val="0"/>
            <c:extLst xmlns:c16r2="http://schemas.microsoft.com/office/drawing/2015/06/chart">
              <c:ext xmlns:c16="http://schemas.microsoft.com/office/drawing/2014/chart" uri="{C3380CC4-5D6E-409C-BE32-E72D297353CC}">
                <c16:uniqueId val="{00000008-968E-46EA-94F9-DE669E5CCB66}"/>
              </c:ext>
            </c:extLst>
          </c:dPt>
          <c:dPt>
            <c:idx val="7"/>
            <c:invertIfNegative val="0"/>
            <c:bubble3D val="0"/>
            <c:extLst xmlns:c16r2="http://schemas.microsoft.com/office/drawing/2015/06/chart">
              <c:ext xmlns:c16="http://schemas.microsoft.com/office/drawing/2014/chart" uri="{C3380CC4-5D6E-409C-BE32-E72D297353CC}">
                <c16:uniqueId val="{00000009-968E-46EA-94F9-DE669E5CCB66}"/>
              </c:ext>
            </c:extLst>
          </c:dPt>
          <c:dPt>
            <c:idx val="9"/>
            <c:invertIfNegative val="0"/>
            <c:bubble3D val="0"/>
            <c:extLst xmlns:c16r2="http://schemas.microsoft.com/office/drawing/2015/06/chart">
              <c:ext xmlns:c16="http://schemas.microsoft.com/office/drawing/2014/chart" uri="{C3380CC4-5D6E-409C-BE32-E72D297353CC}">
                <c16:uniqueId val="{0000000A-968E-46EA-94F9-DE669E5CCB66}"/>
              </c:ext>
            </c:extLst>
          </c:dPt>
          <c:dPt>
            <c:idx val="10"/>
            <c:invertIfNegative val="0"/>
            <c:bubble3D val="0"/>
            <c:extLst xmlns:c16r2="http://schemas.microsoft.com/office/drawing/2015/06/chart">
              <c:ext xmlns:c16="http://schemas.microsoft.com/office/drawing/2014/chart" uri="{C3380CC4-5D6E-409C-BE32-E72D297353CC}">
                <c16:uniqueId val="{0000000B-968E-46EA-94F9-DE669E5CCB66}"/>
              </c:ext>
            </c:extLst>
          </c:dPt>
          <c:dPt>
            <c:idx val="12"/>
            <c:invertIfNegative val="0"/>
            <c:bubble3D val="0"/>
            <c:extLst xmlns:c16r2="http://schemas.microsoft.com/office/drawing/2015/06/chart">
              <c:ext xmlns:c16="http://schemas.microsoft.com/office/drawing/2014/chart" uri="{C3380CC4-5D6E-409C-BE32-E72D297353CC}">
                <c16:uniqueId val="{0000000C-968E-46EA-94F9-DE669E5CCB66}"/>
              </c:ext>
            </c:extLst>
          </c:dPt>
          <c:dPt>
            <c:idx val="13"/>
            <c:invertIfNegative val="0"/>
            <c:bubble3D val="0"/>
            <c:extLst xmlns:c16r2="http://schemas.microsoft.com/office/drawing/2015/06/chart">
              <c:ext xmlns:c16="http://schemas.microsoft.com/office/drawing/2014/chart" uri="{C3380CC4-5D6E-409C-BE32-E72D297353CC}">
                <c16:uniqueId val="{0000000D-968E-46EA-94F9-DE669E5CCB66}"/>
              </c:ext>
            </c:extLst>
          </c:dPt>
          <c:dPt>
            <c:idx val="15"/>
            <c:invertIfNegative val="0"/>
            <c:bubble3D val="0"/>
            <c:extLst xmlns:c16r2="http://schemas.microsoft.com/office/drawing/2015/06/chart">
              <c:ext xmlns:c16="http://schemas.microsoft.com/office/drawing/2014/chart" uri="{C3380CC4-5D6E-409C-BE32-E72D297353CC}">
                <c16:uniqueId val="{0000000E-968E-46EA-94F9-DE669E5CCB66}"/>
              </c:ext>
            </c:extLst>
          </c:dPt>
          <c:dPt>
            <c:idx val="16"/>
            <c:invertIfNegative val="0"/>
            <c:bubble3D val="0"/>
            <c:extLst xmlns:c16r2="http://schemas.microsoft.com/office/drawing/2015/06/chart">
              <c:ext xmlns:c16="http://schemas.microsoft.com/office/drawing/2014/chart" uri="{C3380CC4-5D6E-409C-BE32-E72D297353CC}">
                <c16:uniqueId val="{0000000F-968E-46EA-94F9-DE669E5CCB66}"/>
              </c:ext>
            </c:extLst>
          </c:dPt>
          <c:dPt>
            <c:idx val="17"/>
            <c:invertIfNegative val="0"/>
            <c:bubble3D val="0"/>
            <c:extLst xmlns:c16r2="http://schemas.microsoft.com/office/drawing/2015/06/chart">
              <c:ext xmlns:c16="http://schemas.microsoft.com/office/drawing/2014/chart" uri="{C3380CC4-5D6E-409C-BE32-E72D297353CC}">
                <c16:uniqueId val="{00000010-968E-46EA-94F9-DE669E5CCB66}"/>
              </c:ext>
            </c:extLst>
          </c:dPt>
          <c:dPt>
            <c:idx val="18"/>
            <c:invertIfNegative val="0"/>
            <c:bubble3D val="0"/>
            <c:extLst xmlns:c16r2="http://schemas.microsoft.com/office/drawing/2015/06/chart">
              <c:ext xmlns:c16="http://schemas.microsoft.com/office/drawing/2014/chart" uri="{C3380CC4-5D6E-409C-BE32-E72D297353CC}">
                <c16:uniqueId val="{00000011-968E-46EA-94F9-DE669E5CCB66}"/>
              </c:ext>
            </c:extLst>
          </c:dPt>
          <c:dPt>
            <c:idx val="19"/>
            <c:invertIfNegative val="0"/>
            <c:bubble3D val="0"/>
            <c:extLst xmlns:c16r2="http://schemas.microsoft.com/office/drawing/2015/06/chart">
              <c:ext xmlns:c16="http://schemas.microsoft.com/office/drawing/2014/chart" uri="{C3380CC4-5D6E-409C-BE32-E72D297353CC}">
                <c16:uniqueId val="{00000012-968E-46EA-94F9-DE669E5CCB66}"/>
              </c:ext>
            </c:extLst>
          </c:dPt>
          <c:dPt>
            <c:idx val="21"/>
            <c:invertIfNegative val="0"/>
            <c:bubble3D val="0"/>
            <c:extLst xmlns:c16r2="http://schemas.microsoft.com/office/drawing/2015/06/chart">
              <c:ext xmlns:c16="http://schemas.microsoft.com/office/drawing/2014/chart" uri="{C3380CC4-5D6E-409C-BE32-E72D297353CC}">
                <c16:uniqueId val="{00000013-968E-46EA-94F9-DE669E5CCB66}"/>
              </c:ext>
            </c:extLst>
          </c:dPt>
          <c:dPt>
            <c:idx val="22"/>
            <c:invertIfNegative val="0"/>
            <c:bubble3D val="0"/>
            <c:extLst xmlns:c16r2="http://schemas.microsoft.com/office/drawing/2015/06/chart">
              <c:ext xmlns:c16="http://schemas.microsoft.com/office/drawing/2014/chart" uri="{C3380CC4-5D6E-409C-BE32-E72D297353CC}">
                <c16:uniqueId val="{00000014-968E-46EA-94F9-DE669E5CCB66}"/>
              </c:ext>
            </c:extLst>
          </c:dPt>
          <c:dPt>
            <c:idx val="24"/>
            <c:invertIfNegative val="0"/>
            <c:bubble3D val="0"/>
            <c:extLst xmlns:c16r2="http://schemas.microsoft.com/office/drawing/2015/06/chart">
              <c:ext xmlns:c16="http://schemas.microsoft.com/office/drawing/2014/chart" uri="{C3380CC4-5D6E-409C-BE32-E72D297353CC}">
                <c16:uniqueId val="{00000015-968E-46EA-94F9-DE669E5CCB66}"/>
              </c:ext>
            </c:extLst>
          </c:dPt>
          <c:dPt>
            <c:idx val="25"/>
            <c:invertIfNegative val="0"/>
            <c:bubble3D val="0"/>
            <c:extLst xmlns:c16r2="http://schemas.microsoft.com/office/drawing/2015/06/chart">
              <c:ext xmlns:c16="http://schemas.microsoft.com/office/drawing/2014/chart" uri="{C3380CC4-5D6E-409C-BE32-E72D297353CC}">
                <c16:uniqueId val="{00000016-968E-46EA-94F9-DE669E5CCB66}"/>
              </c:ext>
            </c:extLst>
          </c:dPt>
          <c:dPt>
            <c:idx val="27"/>
            <c:invertIfNegative val="0"/>
            <c:bubble3D val="0"/>
            <c:extLst xmlns:c16r2="http://schemas.microsoft.com/office/drawing/2015/06/chart">
              <c:ext xmlns:c16="http://schemas.microsoft.com/office/drawing/2014/chart" uri="{C3380CC4-5D6E-409C-BE32-E72D297353CC}">
                <c16:uniqueId val="{00000017-968E-46EA-94F9-DE669E5CCB66}"/>
              </c:ext>
            </c:extLst>
          </c:dPt>
          <c:dPt>
            <c:idx val="28"/>
            <c:invertIfNegative val="0"/>
            <c:bubble3D val="0"/>
            <c:extLst xmlns:c16r2="http://schemas.microsoft.com/office/drawing/2015/06/chart">
              <c:ext xmlns:c16="http://schemas.microsoft.com/office/drawing/2014/chart" uri="{C3380CC4-5D6E-409C-BE32-E72D297353CC}">
                <c16:uniqueId val="{00000018-968E-46EA-94F9-DE669E5CCB66}"/>
              </c:ext>
            </c:extLst>
          </c:dPt>
          <c:dPt>
            <c:idx val="29"/>
            <c:invertIfNegative val="0"/>
            <c:bubble3D val="0"/>
            <c:extLst xmlns:c16r2="http://schemas.microsoft.com/office/drawing/2015/06/chart">
              <c:ext xmlns:c16="http://schemas.microsoft.com/office/drawing/2014/chart" uri="{C3380CC4-5D6E-409C-BE32-E72D297353CC}">
                <c16:uniqueId val="{00000019-968E-46EA-94F9-DE669E5CCB66}"/>
              </c:ext>
            </c:extLst>
          </c:dPt>
          <c:dPt>
            <c:idx val="30"/>
            <c:invertIfNegative val="0"/>
            <c:bubble3D val="0"/>
            <c:extLst xmlns:c16r2="http://schemas.microsoft.com/office/drawing/2015/06/chart">
              <c:ext xmlns:c16="http://schemas.microsoft.com/office/drawing/2014/chart" uri="{C3380CC4-5D6E-409C-BE32-E72D297353CC}">
                <c16:uniqueId val="{0000001A-968E-46EA-94F9-DE669E5CCB66}"/>
              </c:ext>
            </c:extLst>
          </c:dPt>
          <c:dPt>
            <c:idx val="31"/>
            <c:invertIfNegative val="0"/>
            <c:bubble3D val="0"/>
            <c:extLst xmlns:c16r2="http://schemas.microsoft.com/office/drawing/2015/06/chart">
              <c:ext xmlns:c16="http://schemas.microsoft.com/office/drawing/2014/chart" uri="{C3380CC4-5D6E-409C-BE32-E72D297353CC}">
                <c16:uniqueId val="{0000001B-968E-46EA-94F9-DE669E5CCB66}"/>
              </c:ext>
            </c:extLst>
          </c:dPt>
          <c:dPt>
            <c:idx val="33"/>
            <c:invertIfNegative val="0"/>
            <c:bubble3D val="0"/>
            <c:extLst xmlns:c16r2="http://schemas.microsoft.com/office/drawing/2015/06/chart">
              <c:ext xmlns:c16="http://schemas.microsoft.com/office/drawing/2014/chart" uri="{C3380CC4-5D6E-409C-BE32-E72D297353CC}">
                <c16:uniqueId val="{0000001C-968E-46EA-94F9-DE669E5CCB66}"/>
              </c:ext>
            </c:extLst>
          </c:dPt>
          <c:dPt>
            <c:idx val="34"/>
            <c:invertIfNegative val="0"/>
            <c:bubble3D val="0"/>
            <c:extLst xmlns:c16r2="http://schemas.microsoft.com/office/drawing/2015/06/chart">
              <c:ext xmlns:c16="http://schemas.microsoft.com/office/drawing/2014/chart" uri="{C3380CC4-5D6E-409C-BE32-E72D297353CC}">
                <c16:uniqueId val="{0000001D-968E-46EA-94F9-DE669E5CCB66}"/>
              </c:ext>
            </c:extLst>
          </c:dPt>
          <c:dPt>
            <c:idx val="37"/>
            <c:invertIfNegative val="0"/>
            <c:bubble3D val="0"/>
            <c:extLst xmlns:c16r2="http://schemas.microsoft.com/office/drawing/2015/06/chart">
              <c:ext xmlns:c16="http://schemas.microsoft.com/office/drawing/2014/chart" uri="{C3380CC4-5D6E-409C-BE32-E72D297353CC}">
                <c16:uniqueId val="{0000001E-968E-46EA-94F9-DE669E5CCB66}"/>
              </c:ext>
            </c:extLst>
          </c:dPt>
          <c:dPt>
            <c:idx val="41"/>
            <c:invertIfNegative val="0"/>
            <c:bubble3D val="0"/>
            <c:extLst xmlns:c16r2="http://schemas.microsoft.com/office/drawing/2015/06/chart">
              <c:ext xmlns:c16="http://schemas.microsoft.com/office/drawing/2014/chart" uri="{C3380CC4-5D6E-409C-BE32-E72D297353CC}">
                <c16:uniqueId val="{0000001F-968E-46EA-94F9-DE669E5CCB66}"/>
              </c:ext>
            </c:extLst>
          </c:dPt>
          <c:dPt>
            <c:idx val="45"/>
            <c:invertIfNegative val="0"/>
            <c:bubble3D val="0"/>
            <c:extLst xmlns:c16r2="http://schemas.microsoft.com/office/drawing/2015/06/chart">
              <c:ext xmlns:c16="http://schemas.microsoft.com/office/drawing/2014/chart" uri="{C3380CC4-5D6E-409C-BE32-E72D297353CC}">
                <c16:uniqueId val="{00000020-968E-46EA-94F9-DE669E5CCB66}"/>
              </c:ext>
            </c:extLst>
          </c:dPt>
          <c:cat>
            <c:multiLvlStrRef>
              <c:f>'Grafik Ist'!$D$77:$AA$78</c:f>
              <c:multiLvlStrCache>
                <c:ptCount val="24"/>
                <c:lvl>
                  <c:pt idx="0">
                    <c:v>E</c:v>
                  </c:pt>
                  <c:pt idx="1">
                    <c:v>A</c:v>
                  </c:pt>
                  <c:pt idx="2">
                    <c:v>E</c:v>
                  </c:pt>
                  <c:pt idx="3">
                    <c:v>A</c:v>
                  </c:pt>
                  <c:pt idx="4">
                    <c:v>E</c:v>
                  </c:pt>
                  <c:pt idx="5">
                    <c:v>A</c:v>
                  </c:pt>
                  <c:pt idx="6">
                    <c:v>E</c:v>
                  </c:pt>
                  <c:pt idx="7">
                    <c:v>A</c:v>
                  </c:pt>
                  <c:pt idx="8">
                    <c:v>E</c:v>
                  </c:pt>
                  <c:pt idx="9">
                    <c:v>A</c:v>
                  </c:pt>
                  <c:pt idx="10">
                    <c:v>E</c:v>
                  </c:pt>
                  <c:pt idx="11">
                    <c:v>A</c:v>
                  </c:pt>
                  <c:pt idx="12">
                    <c:v>E</c:v>
                  </c:pt>
                  <c:pt idx="13">
                    <c:v>A</c:v>
                  </c:pt>
                  <c:pt idx="14">
                    <c:v>E</c:v>
                  </c:pt>
                  <c:pt idx="15">
                    <c:v>A</c:v>
                  </c:pt>
                  <c:pt idx="16">
                    <c:v>E</c:v>
                  </c:pt>
                  <c:pt idx="17">
                    <c:v>A</c:v>
                  </c:pt>
                  <c:pt idx="18">
                    <c:v>E</c:v>
                  </c:pt>
                  <c:pt idx="19">
                    <c:v>A</c:v>
                  </c:pt>
                  <c:pt idx="20">
                    <c:v>E</c:v>
                  </c:pt>
                  <c:pt idx="21">
                    <c:v>A</c:v>
                  </c:pt>
                  <c:pt idx="22">
                    <c:v>E</c:v>
                  </c:pt>
                  <c:pt idx="23">
                    <c:v>A</c:v>
                  </c:pt>
                </c:lvl>
                <c:lvl>
                  <c:pt idx="0">
                    <c:v>Jan</c:v>
                  </c:pt>
                  <c:pt idx="2">
                    <c:v>Feb</c:v>
                  </c:pt>
                  <c:pt idx="4">
                    <c:v>Mrz</c:v>
                  </c:pt>
                  <c:pt idx="6">
                    <c:v>Apr</c:v>
                  </c:pt>
                  <c:pt idx="8">
                    <c:v>Mai</c:v>
                  </c:pt>
                  <c:pt idx="10">
                    <c:v>Jun</c:v>
                  </c:pt>
                  <c:pt idx="12">
                    <c:v>Jul</c:v>
                  </c:pt>
                  <c:pt idx="14">
                    <c:v>Aug</c:v>
                  </c:pt>
                  <c:pt idx="16">
                    <c:v>Sep</c:v>
                  </c:pt>
                  <c:pt idx="18">
                    <c:v>Okt</c:v>
                  </c:pt>
                  <c:pt idx="20">
                    <c:v>Nov</c:v>
                  </c:pt>
                  <c:pt idx="22">
                    <c:v>Dez</c:v>
                  </c:pt>
                </c:lvl>
              </c:multiLvlStrCache>
            </c:multiLvlStrRef>
          </c:cat>
          <c:val>
            <c:numRef>
              <c:f>'Grafik Ist'!$D$80:$AA$80</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21-968E-46EA-94F9-DE669E5CCB66}"/>
            </c:ext>
          </c:extLst>
        </c:ser>
        <c:ser>
          <c:idx val="2"/>
          <c:order val="2"/>
          <c:tx>
            <c:strRef>
              <c:f>'Grafik Ist'!$C$81</c:f>
              <c:strCache>
                <c:ptCount val="1"/>
                <c:pt idx="0">
                  <c:v>Tilgung/Investitionen/Kredite</c:v>
                </c:pt>
              </c:strCache>
            </c:strRef>
          </c:tx>
          <c:spPr>
            <a:solidFill>
              <a:schemeClr val="accent5">
                <a:lumMod val="75000"/>
              </a:schemeClr>
            </a:solidFill>
          </c:spPr>
          <c:invertIfNegative val="0"/>
          <c:cat>
            <c:multiLvlStrRef>
              <c:f>'Grafik Ist'!$D$77:$AA$78</c:f>
              <c:multiLvlStrCache>
                <c:ptCount val="24"/>
                <c:lvl>
                  <c:pt idx="0">
                    <c:v>E</c:v>
                  </c:pt>
                  <c:pt idx="1">
                    <c:v>A</c:v>
                  </c:pt>
                  <c:pt idx="2">
                    <c:v>E</c:v>
                  </c:pt>
                  <c:pt idx="3">
                    <c:v>A</c:v>
                  </c:pt>
                  <c:pt idx="4">
                    <c:v>E</c:v>
                  </c:pt>
                  <c:pt idx="5">
                    <c:v>A</c:v>
                  </c:pt>
                  <c:pt idx="6">
                    <c:v>E</c:v>
                  </c:pt>
                  <c:pt idx="7">
                    <c:v>A</c:v>
                  </c:pt>
                  <c:pt idx="8">
                    <c:v>E</c:v>
                  </c:pt>
                  <c:pt idx="9">
                    <c:v>A</c:v>
                  </c:pt>
                  <c:pt idx="10">
                    <c:v>E</c:v>
                  </c:pt>
                  <c:pt idx="11">
                    <c:v>A</c:v>
                  </c:pt>
                  <c:pt idx="12">
                    <c:v>E</c:v>
                  </c:pt>
                  <c:pt idx="13">
                    <c:v>A</c:v>
                  </c:pt>
                  <c:pt idx="14">
                    <c:v>E</c:v>
                  </c:pt>
                  <c:pt idx="15">
                    <c:v>A</c:v>
                  </c:pt>
                  <c:pt idx="16">
                    <c:v>E</c:v>
                  </c:pt>
                  <c:pt idx="17">
                    <c:v>A</c:v>
                  </c:pt>
                  <c:pt idx="18">
                    <c:v>E</c:v>
                  </c:pt>
                  <c:pt idx="19">
                    <c:v>A</c:v>
                  </c:pt>
                  <c:pt idx="20">
                    <c:v>E</c:v>
                  </c:pt>
                  <c:pt idx="21">
                    <c:v>A</c:v>
                  </c:pt>
                  <c:pt idx="22">
                    <c:v>E</c:v>
                  </c:pt>
                  <c:pt idx="23">
                    <c:v>A</c:v>
                  </c:pt>
                </c:lvl>
                <c:lvl>
                  <c:pt idx="0">
                    <c:v>Jan</c:v>
                  </c:pt>
                  <c:pt idx="2">
                    <c:v>Feb</c:v>
                  </c:pt>
                  <c:pt idx="4">
                    <c:v>Mrz</c:v>
                  </c:pt>
                  <c:pt idx="6">
                    <c:v>Apr</c:v>
                  </c:pt>
                  <c:pt idx="8">
                    <c:v>Mai</c:v>
                  </c:pt>
                  <c:pt idx="10">
                    <c:v>Jun</c:v>
                  </c:pt>
                  <c:pt idx="12">
                    <c:v>Jul</c:v>
                  </c:pt>
                  <c:pt idx="14">
                    <c:v>Aug</c:v>
                  </c:pt>
                  <c:pt idx="16">
                    <c:v>Sep</c:v>
                  </c:pt>
                  <c:pt idx="18">
                    <c:v>Okt</c:v>
                  </c:pt>
                  <c:pt idx="20">
                    <c:v>Nov</c:v>
                  </c:pt>
                  <c:pt idx="22">
                    <c:v>Dez</c:v>
                  </c:pt>
                </c:lvl>
              </c:multiLvlStrCache>
            </c:multiLvlStrRef>
          </c:cat>
          <c:val>
            <c:numRef>
              <c:f>'Grafik Ist'!$D$81:$AA$81</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22-968E-46EA-94F9-DE669E5CCB66}"/>
            </c:ext>
          </c:extLst>
        </c:ser>
        <c:dLbls>
          <c:showLegendKey val="0"/>
          <c:showVal val="0"/>
          <c:showCatName val="0"/>
          <c:showSerName val="0"/>
          <c:showPercent val="0"/>
          <c:showBubbleSize val="0"/>
        </c:dLbls>
        <c:gapWidth val="44"/>
        <c:overlap val="100"/>
        <c:axId val="148679680"/>
        <c:axId val="148693760"/>
      </c:barChart>
      <c:catAx>
        <c:axId val="148679680"/>
        <c:scaling>
          <c:orientation val="minMax"/>
        </c:scaling>
        <c:delete val="0"/>
        <c:axPos val="b"/>
        <c:numFmt formatCode="General" sourceLinked="1"/>
        <c:majorTickMark val="none"/>
        <c:minorTickMark val="none"/>
        <c:tickLblPos val="low"/>
        <c:txPr>
          <a:bodyPr rot="0" vert="horz"/>
          <a:lstStyle/>
          <a:p>
            <a:pPr>
              <a:defRPr/>
            </a:pPr>
            <a:endParaRPr lang="de-DE"/>
          </a:p>
        </c:txPr>
        <c:crossAx val="148693760"/>
        <c:crosses val="autoZero"/>
        <c:auto val="0"/>
        <c:lblAlgn val="ctr"/>
        <c:lblOffset val="100"/>
        <c:tickLblSkip val="1"/>
        <c:tickMarkSkip val="1"/>
        <c:noMultiLvlLbl val="0"/>
      </c:catAx>
      <c:valAx>
        <c:axId val="148693760"/>
        <c:scaling>
          <c:orientation val="minMax"/>
        </c:scaling>
        <c:delete val="0"/>
        <c:axPos val="l"/>
        <c:title>
          <c:tx>
            <c:rich>
              <a:bodyPr rot="0" vert="horz"/>
              <a:lstStyle/>
              <a:p>
                <a:pPr algn="ctr" rtl="0">
                  <a:defRPr lang="de-DE" sz="1600" b="1" i="0" u="none" strike="noStrike" kern="1200" baseline="0">
                    <a:solidFill>
                      <a:srgbClr val="000000"/>
                    </a:solidFill>
                    <a:latin typeface="Arial"/>
                    <a:ea typeface="Arial"/>
                    <a:cs typeface="Arial"/>
                  </a:defRPr>
                </a:pPr>
                <a:r>
                  <a:rPr lang="de-DE" sz="1600" b="1" i="0" u="none" strike="noStrike" kern="1200" baseline="0">
                    <a:solidFill>
                      <a:srgbClr val="000000"/>
                    </a:solidFill>
                    <a:latin typeface="Arial"/>
                    <a:ea typeface="Arial"/>
                    <a:cs typeface="Arial"/>
                  </a:rPr>
                  <a:t>[ CHF ]</a:t>
                </a:r>
              </a:p>
            </c:rich>
          </c:tx>
          <c:layout>
            <c:manualLayout>
              <c:xMode val="edge"/>
              <c:yMode val="edge"/>
              <c:x val="6.9998600027999444E-3"/>
              <c:y val="7.4167732238598377E-2"/>
            </c:manualLayout>
          </c:layout>
          <c:overlay val="0"/>
        </c:title>
        <c:numFmt formatCode="#,##0" sourceLinked="0"/>
        <c:majorTickMark val="cross"/>
        <c:minorTickMark val="none"/>
        <c:tickLblPos val="nextTo"/>
        <c:txPr>
          <a:bodyPr rot="0" vert="horz"/>
          <a:lstStyle/>
          <a:p>
            <a:pPr algn="ctr">
              <a:defRPr/>
            </a:pPr>
            <a:endParaRPr lang="de-DE"/>
          </a:p>
        </c:txPr>
        <c:crossAx val="148679680"/>
        <c:crosses val="autoZero"/>
        <c:crossBetween val="between"/>
      </c:valAx>
      <c:spPr>
        <a:ln>
          <a:noFill/>
        </a:ln>
      </c:spPr>
    </c:plotArea>
    <c:legend>
      <c:legendPos val="t"/>
      <c:layout/>
      <c:overlay val="0"/>
      <c:txPr>
        <a:bodyPr/>
        <a:lstStyle/>
        <a:p>
          <a:pPr>
            <a:defRPr lang="de-DE" sz="1600" b="0" i="0" u="none" strike="noStrike" kern="1200" baseline="0">
              <a:solidFill>
                <a:srgbClr val="000000"/>
              </a:solidFill>
              <a:latin typeface="Arial"/>
              <a:ea typeface="Arial"/>
              <a:cs typeface="Arial"/>
            </a:defRPr>
          </a:pPr>
          <a:endParaRPr lang="de-DE"/>
        </a:p>
      </c:txPr>
    </c:legend>
    <c:plotVisOnly val="1"/>
    <c:dispBlanksAs val="gap"/>
    <c:showDLblsOverMax val="0"/>
  </c:chart>
  <c:spPr>
    <a:ln w="0">
      <a:noFill/>
    </a:ln>
  </c:spPr>
  <c:txPr>
    <a:bodyPr/>
    <a:lstStyle/>
    <a:p>
      <a:pPr algn="ctr">
        <a:defRPr lang="de-DE" sz="1400" b="1" i="0" u="none" strike="noStrike" kern="1200" baseline="0">
          <a:solidFill>
            <a:srgbClr val="000000"/>
          </a:solidFill>
          <a:latin typeface="Arial"/>
          <a:ea typeface="Arial"/>
          <a:cs typeface="Arial"/>
        </a:defRPr>
      </a:pPr>
      <a:endParaRPr lang="de-DE"/>
    </a:p>
  </c:txPr>
  <c:printSettings>
    <c:headerFooter alignWithMargins="0">
      <c:oddHeader>&amp;B</c:oddHeader>
      <c:oddFooter>Seite &amp;S</c:oddFooter>
    </c:headerFooter>
    <c:pageMargins b="0.75" l="0.25" r="0.25"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800" b="1"/>
            </a:pPr>
            <a:r>
              <a:rPr lang="de-DE" sz="1800" b="1"/>
              <a:t>Liquidität</a:t>
            </a:r>
            <a:r>
              <a:rPr lang="de-DE" sz="1800" b="1" baseline="0"/>
              <a:t> IST: Monats-/ Quartalssaldo und Saldo kumuliert</a:t>
            </a:r>
            <a:endParaRPr lang="de-DE" sz="1800" b="1"/>
          </a:p>
        </c:rich>
      </c:tx>
      <c:layout>
        <c:manualLayout>
          <c:xMode val="edge"/>
          <c:yMode val="edge"/>
          <c:x val="0.39968678507936278"/>
          <c:y val="2.2270520386525976E-2"/>
        </c:manualLayout>
      </c:layout>
      <c:overlay val="1"/>
    </c:title>
    <c:autoTitleDeleted val="0"/>
    <c:plotArea>
      <c:layout>
        <c:manualLayout>
          <c:layoutTarget val="inner"/>
          <c:xMode val="edge"/>
          <c:yMode val="edge"/>
          <c:x val="3.9524627090923553E-2"/>
          <c:y val="0.12854090066188414"/>
          <c:w val="0.94849196388046531"/>
          <c:h val="0.74880974144628365"/>
        </c:manualLayout>
      </c:layout>
      <c:barChart>
        <c:barDir val="col"/>
        <c:grouping val="clustered"/>
        <c:varyColors val="0"/>
        <c:ser>
          <c:idx val="1"/>
          <c:order val="0"/>
          <c:tx>
            <c:strRef>
              <c:f>'Grafik Ist'!$C$86</c:f>
              <c:strCache>
                <c:ptCount val="1"/>
                <c:pt idx="0">
                  <c:v>Monats-/ Quartalssaldo</c:v>
                </c:pt>
              </c:strCache>
            </c:strRef>
          </c:tx>
          <c:spPr>
            <a:solidFill>
              <a:schemeClr val="accent2">
                <a:lumMod val="75000"/>
              </a:schemeClr>
            </a:solidFill>
            <a:ln w="12700">
              <a:solidFill>
                <a:srgbClr val="000000"/>
              </a:solidFill>
              <a:prstDash val="solid"/>
            </a:ln>
          </c:spPr>
          <c:invertIfNegative val="0"/>
          <c:dLbls>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'Grafik Ist'!$D$85:$O$85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'Grafik Ist'!$D$86:$O$86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BB45-4D95-A985-299B7C827596}"/>
            </c:ext>
          </c:extLst>
        </c:ser>
        <c:dLbls>
          <c:showLegendKey val="0"/>
          <c:showVal val="0"/>
          <c:showCatName val="0"/>
          <c:showSerName val="0"/>
          <c:showPercent val="0"/>
          <c:showBubbleSize val="0"/>
        </c:dLbls>
        <c:gapWidth val="150"/>
        <c:axId val="148413824"/>
        <c:axId val="148420096"/>
      </c:barChart>
      <c:lineChart>
        <c:grouping val="standard"/>
        <c:varyColors val="0"/>
        <c:ser>
          <c:idx val="0"/>
          <c:order val="1"/>
          <c:tx>
            <c:strRef>
              <c:f>'Grafik Ist'!$C$87</c:f>
              <c:strCache>
                <c:ptCount val="1"/>
                <c:pt idx="0">
                  <c:v>Saldo kumuliert</c:v>
                </c:pt>
              </c:strCache>
            </c:strRef>
          </c:tx>
          <c:spPr>
            <a:ln w="38100">
              <a:solidFill>
                <a:schemeClr val="tx2">
                  <a:lumMod val="75000"/>
                </a:schemeClr>
              </a:solidFill>
              <a:prstDash val="solid"/>
            </a:ln>
          </c:spPr>
          <c:marker>
            <c:symbol val="diamond"/>
            <c:size val="9"/>
            <c:spPr>
              <a:solidFill>
                <a:srgbClr val="000080"/>
              </a:solidFill>
              <a:ln>
                <a:solidFill>
                  <a:schemeClr val="tx2">
                    <a:lumMod val="75000"/>
                  </a:schemeClr>
                </a:solidFill>
                <a:prstDash val="solid"/>
              </a:ln>
            </c:spPr>
          </c:marker>
          <c:cat>
            <c:strRef>
              <c:f>'Grafik Ist'!$D$85:$O$85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'Grafik Ist'!$D$87:$O$87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BB45-4D95-A985-299B7C827596}"/>
            </c:ext>
          </c:extLst>
        </c:ser>
        <c:dLbls>
          <c:showLegendKey val="0"/>
          <c:showVal val="0"/>
          <c:showCatName val="0"/>
          <c:showSerName val="0"/>
          <c:showPercent val="0"/>
          <c:showBubbleSize val="0"/>
        </c:dLbls>
        <c:marker val="1"/>
        <c:smooth val="0"/>
        <c:axId val="148422016"/>
        <c:axId val="148432000"/>
      </c:lineChart>
      <c:catAx>
        <c:axId val="148413824"/>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de-DE"/>
          </a:p>
        </c:txPr>
        <c:crossAx val="148420096"/>
        <c:crosses val="autoZero"/>
        <c:auto val="0"/>
        <c:lblAlgn val="ctr"/>
        <c:lblOffset val="100"/>
        <c:tickLblSkip val="1"/>
        <c:tickMarkSkip val="1"/>
        <c:noMultiLvlLbl val="0"/>
      </c:catAx>
      <c:valAx>
        <c:axId val="148420096"/>
        <c:scaling>
          <c:orientation val="minMax"/>
        </c:scaling>
        <c:delete val="0"/>
        <c:axPos val="l"/>
        <c:title>
          <c:tx>
            <c:rich>
              <a:bodyPr rot="0" vert="horz"/>
              <a:lstStyle/>
              <a:p>
                <a:pPr algn="ctr">
                  <a:defRPr sz="1600" b="1" i="0" u="none" strike="noStrike" baseline="0">
                    <a:solidFill>
                      <a:srgbClr val="000000"/>
                    </a:solidFill>
                    <a:latin typeface="Arial"/>
                    <a:ea typeface="Arial"/>
                    <a:cs typeface="Arial"/>
                  </a:defRPr>
                </a:pPr>
                <a:r>
                  <a:rPr lang="de-DE"/>
                  <a:t>[ CHF ]</a:t>
                </a:r>
              </a:p>
            </c:rich>
          </c:tx>
          <c:layout>
            <c:manualLayout>
              <c:xMode val="edge"/>
              <c:yMode val="edge"/>
              <c:x val="5.1508485237884072E-3"/>
              <c:y val="3.690477263089792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lgn="ctr">
              <a:defRPr lang="de-DE" sz="1400" b="1" i="0" u="none" strike="noStrike" kern="1200" baseline="0">
                <a:solidFill>
                  <a:srgbClr val="000000"/>
                </a:solidFill>
                <a:latin typeface="Arial"/>
                <a:ea typeface="Arial"/>
                <a:cs typeface="Arial"/>
              </a:defRPr>
            </a:pPr>
            <a:endParaRPr lang="de-DE"/>
          </a:p>
        </c:txPr>
        <c:crossAx val="148413824"/>
        <c:crosses val="autoZero"/>
        <c:crossBetween val="between"/>
      </c:valAx>
      <c:catAx>
        <c:axId val="148422016"/>
        <c:scaling>
          <c:orientation val="minMax"/>
        </c:scaling>
        <c:delete val="1"/>
        <c:axPos val="b"/>
        <c:numFmt formatCode="General" sourceLinked="1"/>
        <c:majorTickMark val="out"/>
        <c:minorTickMark val="none"/>
        <c:tickLblPos val="nextTo"/>
        <c:crossAx val="148432000"/>
        <c:crosses val="autoZero"/>
        <c:auto val="0"/>
        <c:lblAlgn val="ctr"/>
        <c:lblOffset val="100"/>
        <c:noMultiLvlLbl val="0"/>
      </c:catAx>
      <c:valAx>
        <c:axId val="148432000"/>
        <c:scaling>
          <c:orientation val="minMax"/>
        </c:scaling>
        <c:delete val="1"/>
        <c:axPos val="l"/>
        <c:numFmt formatCode="General" sourceLinked="1"/>
        <c:majorTickMark val="out"/>
        <c:minorTickMark val="none"/>
        <c:tickLblPos val="nextTo"/>
        <c:crossAx val="148422016"/>
        <c:crosses val="autoZero"/>
        <c:crossBetween val="between"/>
      </c:valAx>
      <c:spPr>
        <a:noFill/>
        <a:ln w="25400">
          <a:noFill/>
        </a:ln>
      </c:spPr>
    </c:plotArea>
    <c:legend>
      <c:legendPos val="t"/>
      <c:layout>
        <c:manualLayout>
          <c:xMode val="edge"/>
          <c:yMode val="edge"/>
          <c:x val="0.42370507446417255"/>
          <c:y val="6.7372031596209456E-2"/>
          <c:w val="0.21866450832937878"/>
          <c:h val="4.4898539113453428E-2"/>
        </c:manualLayout>
      </c:layout>
      <c:overlay val="0"/>
      <c:txPr>
        <a:bodyPr/>
        <a:lstStyle/>
        <a:p>
          <a:pPr>
            <a:defRPr sz="1600"/>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oddHeader>&amp;B</c:oddHeader>
      <c:oddFooter>Seite &amp;S</c:oddFooter>
    </c:headerFooter>
    <c:pageMargins b="0.984251969" l="0.78740157499999996" r="0.78740157499999996" t="0.984251969" header="0.4921259845" footer="0.4921259845"/>
    <c:pageSetup paperSize="9" orientation="landscape" horizontalDpi="0" verticalDpi="300" copies="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152400</xdr:rowOff>
    </xdr:from>
    <xdr:to>
      <xdr:col>5</xdr:col>
      <xdr:colOff>1085850</xdr:colOff>
      <xdr:row>42</xdr:row>
      <xdr:rowOff>89536</xdr:rowOff>
    </xdr:to>
    <xdr:sp macro="" textlink="">
      <xdr:nvSpPr>
        <xdr:cNvPr id="1026" name="Text 7"/>
        <xdr:cNvSpPr txBox="1">
          <a:spLocks noChangeArrowheads="1"/>
        </xdr:cNvSpPr>
      </xdr:nvSpPr>
      <xdr:spPr bwMode="auto">
        <a:xfrm>
          <a:off x="142875" y="1695450"/>
          <a:ext cx="7562850" cy="689991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just" rtl="0">
            <a:defRPr sz="1000"/>
          </a:pPr>
          <a:r>
            <a:rPr lang="de-DE" sz="1100" b="1" i="0" u="none" strike="noStrike" baseline="0">
              <a:solidFill>
                <a:srgbClr val="000000"/>
              </a:solidFill>
              <a:latin typeface="Syntax LT Std" panose="020D0502030503020204" pitchFamily="34" charset="0"/>
              <a:cs typeface="Arial"/>
            </a:rPr>
            <a:t>Ziel:</a:t>
          </a:r>
          <a:endParaRPr lang="de-DE" sz="1100" b="0" i="0" u="none" strike="noStrike" baseline="0">
            <a:solidFill>
              <a:srgbClr val="000000"/>
            </a:solidFill>
            <a:latin typeface="Syntax LT Std" panose="020D0502030503020204" pitchFamily="34" charset="0"/>
            <a:cs typeface="Arial"/>
          </a:endParaRPr>
        </a:p>
        <a:p>
          <a:pPr algn="just" rtl="0">
            <a:defRPr sz="1000"/>
          </a:pPr>
          <a:r>
            <a:rPr lang="de-DE" sz="1100" b="0" i="0" u="none" strike="noStrike" baseline="0">
              <a:solidFill>
                <a:srgbClr val="000000"/>
              </a:solidFill>
              <a:latin typeface="Syntax LT Std" panose="020D0502030503020204" pitchFamily="34" charset="0"/>
              <a:cs typeface="Arial"/>
            </a:rPr>
            <a:t>Dieses Excel-Tool dient zur Überprüfung der Liquidität in landwirtschaftlichen Familienbetrieben und zur frühzeitigen Erkennung von Engpässen. </a:t>
          </a:r>
        </a:p>
        <a:p>
          <a:pPr algn="just" rtl="0">
            <a:defRPr sz="1000"/>
          </a:pPr>
          <a:r>
            <a:rPr lang="de-DE" sz="1100" b="0" i="0" u="none" strike="noStrike" baseline="0">
              <a:solidFill>
                <a:srgbClr val="000000"/>
              </a:solidFill>
              <a:latin typeface="Syntax LT Std" panose="020D0502030503020204" pitchFamily="34" charset="0"/>
              <a:cs typeface="Arial"/>
            </a:rPr>
            <a:t>Es gibt zwei Wege, das Programm zu nutzen. Es ist möglich, das Arbeitsblatt "Eingabe Planung" bereits mit Ist-Werten auszufüllen um ein Bild der aktuellen Liquiditäts-Situation zu erhalten. </a:t>
          </a:r>
        </a:p>
        <a:p>
          <a:pPr algn="just" rtl="0">
            <a:defRPr sz="1000"/>
          </a:pPr>
          <a:r>
            <a:rPr lang="de-DE" sz="1100" b="0" i="0" u="none" strike="noStrike" baseline="0">
              <a:solidFill>
                <a:srgbClr val="000000"/>
              </a:solidFill>
              <a:latin typeface="Syntax LT Std" panose="020D0502030503020204" pitchFamily="34" charset="0"/>
              <a:cs typeface="Arial"/>
            </a:rPr>
            <a:t>Soll jedoch die Ist-Situation mit einer Plan-Situation verglichen oder optimiert werden, empfiehlt es sich auch das Abeitsblatt "Eingabe Ist" miteinzubeziehen. Das Arbeitsblatt "Soll-Ist Abgleich" stellt dann eine Jahresübersicht der geplanten und der aktuellen Situation dar. </a:t>
          </a:r>
        </a:p>
        <a:p>
          <a:pPr algn="just" rtl="0">
            <a:defRPr sz="1000"/>
          </a:pPr>
          <a:endParaRPr lang="de-DE" sz="1100" b="0" i="0" u="none" strike="noStrike" baseline="0">
            <a:solidFill>
              <a:srgbClr val="000000"/>
            </a:solidFill>
            <a:latin typeface="Syntax LT Std" panose="020D0502030503020204" pitchFamily="34" charset="0"/>
            <a:cs typeface="Arial"/>
          </a:endParaRPr>
        </a:p>
        <a:p>
          <a:pPr algn="just" rtl="0">
            <a:defRPr sz="1000"/>
          </a:pPr>
          <a:r>
            <a:rPr lang="de-DE" sz="1100" b="1" i="0" u="none" strike="noStrike" baseline="0">
              <a:solidFill>
                <a:srgbClr val="000000"/>
              </a:solidFill>
              <a:latin typeface="Syntax LT Std" panose="020D0502030503020204" pitchFamily="34" charset="0"/>
              <a:cs typeface="Arial"/>
            </a:rPr>
            <a:t>Hinweise zur Dateneingabe:</a:t>
          </a:r>
          <a:endParaRPr lang="de-DE" sz="1100" b="0" i="0" u="none" strike="noStrike" baseline="0">
            <a:solidFill>
              <a:srgbClr val="000000"/>
            </a:solidFill>
            <a:latin typeface="Syntax LT Std" panose="020D0502030503020204" pitchFamily="34" charset="0"/>
            <a:cs typeface="Arial"/>
          </a:endParaRPr>
        </a:p>
        <a:p>
          <a:pPr algn="just" rtl="0">
            <a:defRPr sz="1000"/>
          </a:pPr>
          <a:r>
            <a:rPr lang="de-DE" sz="1100" b="0" i="0" u="none" strike="noStrike" baseline="0">
              <a:solidFill>
                <a:srgbClr val="000000"/>
              </a:solidFill>
              <a:latin typeface="Syntax LT Std" panose="020D0502030503020204" pitchFamily="34" charset="0"/>
              <a:cs typeface="Arial"/>
            </a:rPr>
            <a:t>In der Liquiditätsplanung werden nur die tatsächlich anfallenden Einnahmen und Ausgaben (=liquiditätswirksam) berücksichtigt. Kalkulatorische und steuerliche Kosten und Leistungen werden nicht berücksichtigt (Abschreibungen, Bestandsveränderungen, Naturalentnahmen, Privatanteile etc.).</a:t>
          </a:r>
        </a:p>
        <a:p>
          <a:pPr algn="just" rtl="0">
            <a:defRPr sz="1000"/>
          </a:pPr>
          <a:r>
            <a:rPr lang="de-DE" sz="1100" b="0" i="0" u="none" strike="noStrike" baseline="0">
              <a:solidFill>
                <a:srgbClr val="000000"/>
              </a:solidFill>
              <a:latin typeface="Syntax LT Std" panose="020D0502030503020204" pitchFamily="34" charset="0"/>
              <a:cs typeface="Arial"/>
            </a:rPr>
            <a:t>Die </a:t>
          </a:r>
          <a:r>
            <a:rPr lang="de-DE" sz="1100" b="1" i="0" u="none" strike="noStrike" baseline="0">
              <a:solidFill>
                <a:srgbClr val="000000"/>
              </a:solidFill>
              <a:latin typeface="Syntax LT Std" panose="020D0502030503020204" pitchFamily="34" charset="0"/>
              <a:cs typeface="Arial"/>
            </a:rPr>
            <a:t>Ausgaben</a:t>
          </a:r>
          <a:r>
            <a:rPr lang="de-DE" sz="1100" b="0" i="0" u="none" strike="noStrike" baseline="0">
              <a:solidFill>
                <a:srgbClr val="000000"/>
              </a:solidFill>
              <a:latin typeface="Syntax LT Std" panose="020D0502030503020204" pitchFamily="34" charset="0"/>
              <a:cs typeface="Arial"/>
            </a:rPr>
            <a:t> werden vom Programm automatisch mit negativem Vorzeichen dargestellt. Die Eingabe erfolgt </a:t>
          </a:r>
          <a:r>
            <a:rPr lang="de-DE" sz="1100" b="1" i="0" u="none" strike="noStrike" baseline="0">
              <a:solidFill>
                <a:srgbClr val="000000"/>
              </a:solidFill>
              <a:latin typeface="Syntax LT Std" panose="020D0502030503020204" pitchFamily="34" charset="0"/>
              <a:cs typeface="Arial"/>
            </a:rPr>
            <a:t>ohne Vorzeichen!</a:t>
          </a:r>
          <a:endParaRPr lang="de-DE" sz="1100" b="0" i="0" u="none" strike="noStrike" baseline="0">
            <a:solidFill>
              <a:srgbClr val="000000"/>
            </a:solidFill>
            <a:latin typeface="Syntax LT Std" panose="020D0502030503020204" pitchFamily="34" charset="0"/>
            <a:cs typeface="Arial"/>
          </a:endParaRPr>
        </a:p>
        <a:p>
          <a:pPr algn="just" rtl="0">
            <a:defRPr sz="1000"/>
          </a:pPr>
          <a:r>
            <a:rPr lang="de-DE" sz="1100" b="0" i="0" u="none" strike="noStrike" baseline="0">
              <a:solidFill>
                <a:srgbClr val="000000"/>
              </a:solidFill>
              <a:latin typeface="Syntax LT Std" panose="020D0502030503020204" pitchFamily="34" charset="0"/>
              <a:cs typeface="Arial"/>
            </a:rPr>
            <a:t>In den Salden wird ein Ausgabeüberhang in roter Schrift ausgewiesen.</a:t>
          </a:r>
        </a:p>
        <a:p>
          <a:pPr algn="just" rtl="0">
            <a:defRPr sz="1000"/>
          </a:pPr>
          <a:endParaRPr lang="de-DE" sz="1100" b="0" i="0" u="none" strike="noStrike" baseline="0">
            <a:solidFill>
              <a:srgbClr val="000000"/>
            </a:solidFill>
            <a:latin typeface="Syntax LT Std" panose="020D0502030503020204" pitchFamily="34" charset="0"/>
            <a:cs typeface="Arial"/>
          </a:endParaRPr>
        </a:p>
        <a:p>
          <a:pPr algn="just" rtl="0">
            <a:defRPr sz="1000"/>
          </a:pPr>
          <a:r>
            <a:rPr lang="de-DE" sz="1100" b="1" i="0" u="sng" strike="noStrike" baseline="0">
              <a:solidFill>
                <a:srgbClr val="000000"/>
              </a:solidFill>
              <a:latin typeface="Syntax LT Std" panose="020D0502030503020204" pitchFamily="34" charset="0"/>
              <a:cs typeface="Arial"/>
            </a:rPr>
            <a:t>Vorgehensweise:</a:t>
          </a:r>
        </a:p>
        <a:p>
          <a:pPr algn="just" rtl="0">
            <a:defRPr sz="1000"/>
          </a:pPr>
          <a:endParaRPr lang="de-DE" sz="1100" b="1" i="0" u="none" strike="noStrike" baseline="0">
            <a:solidFill>
              <a:srgbClr val="000000"/>
            </a:solidFill>
            <a:latin typeface="Syntax LT Std" panose="020D0502030503020204" pitchFamily="34" charset="0"/>
            <a:cs typeface="Arial"/>
          </a:endParaRPr>
        </a:p>
        <a:p>
          <a:pPr algn="just" rtl="0">
            <a:defRPr sz="1000"/>
          </a:pPr>
          <a:r>
            <a:rPr lang="de-DE" sz="1100" b="1" i="0" u="none" strike="noStrike" baseline="0">
              <a:solidFill>
                <a:srgbClr val="000000"/>
              </a:solidFill>
              <a:latin typeface="Syntax LT Std" panose="020D0502030503020204" pitchFamily="34" charset="0"/>
              <a:cs typeface="Arial"/>
            </a:rPr>
            <a:t>Arbeitsblatt "Eingabe Planung":</a:t>
          </a:r>
          <a:endParaRPr lang="de-DE" sz="1100" b="0" i="0" u="none" strike="noStrike" baseline="0">
            <a:solidFill>
              <a:srgbClr val="000000"/>
            </a:solidFill>
            <a:latin typeface="Syntax LT Std" panose="020D0502030503020204" pitchFamily="34" charset="0"/>
            <a:cs typeface="Arial"/>
          </a:endParaRPr>
        </a:p>
        <a:p>
          <a:pPr algn="just" rtl="0">
            <a:defRPr sz="1000"/>
          </a:pPr>
          <a:r>
            <a:rPr lang="de-DE" sz="1100" b="0" i="0" u="none" strike="noStrike" baseline="0">
              <a:solidFill>
                <a:srgbClr val="000000"/>
              </a:solidFill>
              <a:latin typeface="Syntax LT Std" panose="020D0502030503020204" pitchFamily="34" charset="0"/>
              <a:cs typeface="Arial"/>
            </a:rPr>
            <a:t>Als erstes werden die Aufwände und Erträge des letzten verfügbaren Buchhaltungsabschlusses erfasst und in der Spalte "Buchhaltung" eingetragen. Im Feld C50 wird der Gewinn berechnet, welcher mit der Buchhaltung übereinstimmen muss. Diese werden automatisch in das Arbeitsblatt "Eingabe Ist" übertragen. </a:t>
          </a:r>
        </a:p>
        <a:p>
          <a:pPr algn="just" rtl="0">
            <a:defRPr sz="1000"/>
          </a:pPr>
          <a:r>
            <a:rPr lang="de-DE" sz="1100" b="0" i="0" u="none" strike="noStrike" baseline="0">
              <a:solidFill>
                <a:srgbClr val="000000"/>
              </a:solidFill>
              <a:latin typeface="Syntax LT Std" panose="020D0502030503020204" pitchFamily="34" charset="0"/>
              <a:cs typeface="Arial"/>
            </a:rPr>
            <a:t>Als nächstes werden die für die geplante Situation anfallenden jährlichen Erträge und Aufwände abgeschätzt und auf die gewählten Planungsintervalle (monatlich, 2-monatlich, quartalsweise) verteilt. </a:t>
          </a:r>
        </a:p>
        <a:p>
          <a:pPr algn="just" rtl="0">
            <a:defRPr sz="1000"/>
          </a:pPr>
          <a:r>
            <a:rPr lang="de-DE" sz="1100" b="0" i="0" u="none" strike="noStrike" baseline="0">
              <a:solidFill>
                <a:srgbClr val="000000"/>
              </a:solidFill>
              <a:latin typeface="Syntax LT Std" panose="020D0502030503020204" pitchFamily="34" charset="0"/>
              <a:cs typeface="Arial"/>
            </a:rPr>
            <a:t>Die Spalte "noch zu verteilen" dient als Bilanz von Jahres-Plandaten und in den Planungsintervallen verteilten Werten. Wenn erst die Zahlen in den Planungsintervallen eingetragen werden, dient die Spalte "noch zu verteilen" als Summierungshilfe (Achtung umgekehrtes Vorzeichen). </a:t>
          </a:r>
        </a:p>
        <a:p>
          <a:pPr algn="just" rtl="0">
            <a:defRPr sz="1000"/>
          </a:pPr>
          <a:r>
            <a:rPr lang="de-DE" sz="1100" b="0" i="0" u="none" strike="noStrike" baseline="0">
              <a:solidFill>
                <a:srgbClr val="000000"/>
              </a:solidFill>
              <a:latin typeface="Syntax LT Std" panose="020D0502030503020204" pitchFamily="34" charset="0"/>
              <a:cs typeface="Arial"/>
            </a:rPr>
            <a:t>Die Planung kann während des Jahres überschrieben und somit den realen Vorgängen angepasst werden. </a:t>
          </a:r>
        </a:p>
        <a:p>
          <a:pPr algn="just" rtl="0">
            <a:defRPr sz="1000"/>
          </a:pPr>
          <a:endParaRPr lang="de-DE" sz="1100" b="0" i="0" u="none" strike="noStrike" baseline="0">
            <a:solidFill>
              <a:srgbClr val="000000"/>
            </a:solidFill>
            <a:latin typeface="Syntax LT Std" panose="020D0502030503020204" pitchFamily="34" charset="0"/>
            <a:cs typeface="Arial"/>
          </a:endParaRPr>
        </a:p>
        <a:p>
          <a:pPr algn="just" rtl="0">
            <a:defRPr sz="1000"/>
          </a:pPr>
          <a:r>
            <a:rPr lang="de-DE" sz="1100" b="1" i="0" u="none" strike="noStrike" baseline="0">
              <a:solidFill>
                <a:srgbClr val="000000"/>
              </a:solidFill>
              <a:latin typeface="Syntax LT Std" panose="020D0502030503020204" pitchFamily="34" charset="0"/>
              <a:cs typeface="Arial"/>
            </a:rPr>
            <a:t>Arbeitsblatt "Eingabe Ist":</a:t>
          </a:r>
          <a:endParaRPr lang="de-DE" sz="1100" b="0" i="0" u="none" strike="noStrike" baseline="0">
            <a:solidFill>
              <a:srgbClr val="000000"/>
            </a:solidFill>
            <a:latin typeface="Syntax LT Std" panose="020D0502030503020204" pitchFamily="34" charset="0"/>
            <a:cs typeface="Arial"/>
          </a:endParaRPr>
        </a:p>
        <a:p>
          <a:pPr algn="just" rtl="0">
            <a:defRPr sz="1000"/>
          </a:pPr>
          <a:r>
            <a:rPr lang="de-DE" sz="1100" b="0" i="0" u="none" strike="noStrike" baseline="0">
              <a:solidFill>
                <a:srgbClr val="000000"/>
              </a:solidFill>
              <a:latin typeface="Syntax LT Std" panose="020D0502030503020204" pitchFamily="34" charset="0"/>
              <a:cs typeface="Arial"/>
            </a:rPr>
            <a:t>Hier können die tatsächlichen Ist-Werte erfasst werden. Diese können fortlaufend den realen Bedingungen entsprechend eingetragen oder der Buchführung entnommen werden. Erfolgt die Eingabe der Ist-Werte, so wird im Arbeitsblatt "Soll-Ist-Abgleich" automatisch eine Gegenüberstellung der Plan- und Ist-Werte ausgewiesen. </a:t>
          </a:r>
          <a:endParaRPr lang="de-DE" sz="1100" b="1" i="0" u="none" strike="noStrike" baseline="0">
            <a:solidFill>
              <a:srgbClr val="000000"/>
            </a:solidFill>
            <a:latin typeface="Syntax LT Std" panose="020D0502030503020204" pitchFamily="34" charset="0"/>
            <a:cs typeface="Arial"/>
          </a:endParaRPr>
        </a:p>
        <a:p>
          <a:pPr algn="just" rtl="0">
            <a:defRPr sz="1000"/>
          </a:pPr>
          <a:endParaRPr lang="de-DE" sz="1100" b="0" i="0" u="none" strike="noStrike" baseline="0">
            <a:solidFill>
              <a:srgbClr val="000000"/>
            </a:solidFill>
            <a:latin typeface="Syntax LT Std" panose="020D0502030503020204" pitchFamily="34" charset="0"/>
            <a:cs typeface="Arial"/>
          </a:endParaRPr>
        </a:p>
        <a:p>
          <a:pPr algn="just" rtl="0">
            <a:defRPr sz="1000"/>
          </a:pPr>
          <a:r>
            <a:rPr lang="de-DE" sz="1100" b="1" i="0" u="none" strike="noStrike" baseline="0">
              <a:solidFill>
                <a:srgbClr val="000000"/>
              </a:solidFill>
              <a:latin typeface="Syntax LT Std" panose="020D0502030503020204" pitchFamily="34" charset="0"/>
              <a:cs typeface="Arial"/>
            </a:rPr>
            <a:t>Hinweis:</a:t>
          </a:r>
        </a:p>
        <a:p>
          <a:pPr algn="just" rtl="0">
            <a:defRPr sz="1000"/>
          </a:pPr>
          <a:r>
            <a:rPr lang="de-DE" sz="1100" b="0" i="0" u="none" strike="noStrike" baseline="0">
              <a:solidFill>
                <a:srgbClr val="000000"/>
              </a:solidFill>
              <a:latin typeface="Syntax LT Std" panose="020D0502030503020204" pitchFamily="34" charset="0"/>
              <a:cs typeface="Arial"/>
            </a:rPr>
            <a:t>Die Arbeitsblätter sind geschützt, es wurde jedoch kein Passwort vergeben.</a:t>
          </a:r>
        </a:p>
      </xdr:txBody>
    </xdr:sp>
    <xdr:clientData/>
  </xdr:twoCellAnchor>
  <xdr:twoCellAnchor editAs="oneCell">
    <xdr:from>
      <xdr:col>4</xdr:col>
      <xdr:colOff>514350</xdr:colOff>
      <xdr:row>1</xdr:row>
      <xdr:rowOff>104775</xdr:rowOff>
    </xdr:from>
    <xdr:to>
      <xdr:col>5</xdr:col>
      <xdr:colOff>887998</xdr:colOff>
      <xdr:row>1</xdr:row>
      <xdr:rowOff>428625</xdr:rowOff>
    </xdr:to>
    <xdr:pic>
      <xdr:nvPicPr>
        <xdr:cNvPr id="3" name="Grafik 2" descr="02-Logo-Plantahof-weiss-A4.jpg"/>
        <xdr:cNvPicPr>
          <a:picLocks noChangeAspect="1"/>
        </xdr:cNvPicPr>
      </xdr:nvPicPr>
      <xdr:blipFill>
        <a:blip xmlns:r="http://schemas.openxmlformats.org/officeDocument/2006/relationships" r:embed="rId1" cstate="print"/>
        <a:stretch>
          <a:fillRect/>
        </a:stretch>
      </xdr:blipFill>
      <xdr:spPr>
        <a:xfrm>
          <a:off x="5972175" y="219075"/>
          <a:ext cx="1535698"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200025</xdr:colOff>
      <xdr:row>2</xdr:row>
      <xdr:rowOff>142875</xdr:rowOff>
    </xdr:from>
    <xdr:to>
      <xdr:col>19</xdr:col>
      <xdr:colOff>561974</xdr:colOff>
      <xdr:row>3</xdr:row>
      <xdr:rowOff>101854</xdr:rowOff>
    </xdr:to>
    <xdr:pic>
      <xdr:nvPicPr>
        <xdr:cNvPr id="2" name="Grafik 1" descr="02-Logo-Plantahof-weiss-A4.jpg"/>
        <xdr:cNvPicPr>
          <a:picLocks noChangeAspect="1"/>
        </xdr:cNvPicPr>
      </xdr:nvPicPr>
      <xdr:blipFill>
        <a:blip xmlns:r="http://schemas.openxmlformats.org/officeDocument/2006/relationships" r:embed="rId1" cstate="print"/>
        <a:stretch>
          <a:fillRect/>
        </a:stretch>
      </xdr:blipFill>
      <xdr:spPr>
        <a:xfrm>
          <a:off x="11668125" y="704850"/>
          <a:ext cx="1657349" cy="349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409575</xdr:colOff>
      <xdr:row>1</xdr:row>
      <xdr:rowOff>104775</xdr:rowOff>
    </xdr:from>
    <xdr:to>
      <xdr:col>17</xdr:col>
      <xdr:colOff>638174</xdr:colOff>
      <xdr:row>2</xdr:row>
      <xdr:rowOff>63754</xdr:rowOff>
    </xdr:to>
    <xdr:pic>
      <xdr:nvPicPr>
        <xdr:cNvPr id="2" name="Grafik 1" descr="02-Logo-Plantahof-weiss-A4.jpg"/>
        <xdr:cNvPicPr>
          <a:picLocks noChangeAspect="1"/>
        </xdr:cNvPicPr>
      </xdr:nvPicPr>
      <xdr:blipFill>
        <a:blip xmlns:r="http://schemas.openxmlformats.org/officeDocument/2006/relationships" r:embed="rId1" cstate="print"/>
        <a:stretch>
          <a:fillRect/>
        </a:stretch>
      </xdr:blipFill>
      <xdr:spPr>
        <a:xfrm>
          <a:off x="12115800" y="209550"/>
          <a:ext cx="1657349" cy="3495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47625</xdr:colOff>
      <xdr:row>2</xdr:row>
      <xdr:rowOff>9525</xdr:rowOff>
    </xdr:from>
    <xdr:to>
      <xdr:col>21</xdr:col>
      <xdr:colOff>276224</xdr:colOff>
      <xdr:row>4</xdr:row>
      <xdr:rowOff>6604</xdr:rowOff>
    </xdr:to>
    <xdr:pic>
      <xdr:nvPicPr>
        <xdr:cNvPr id="2" name="Grafik 1" descr="02-Logo-Plantahof-weiss-A4.jpg"/>
        <xdr:cNvPicPr>
          <a:picLocks noChangeAspect="1"/>
        </xdr:cNvPicPr>
      </xdr:nvPicPr>
      <xdr:blipFill>
        <a:blip xmlns:r="http://schemas.openxmlformats.org/officeDocument/2006/relationships" r:embed="rId1" cstate="print"/>
        <a:stretch>
          <a:fillRect/>
        </a:stretch>
      </xdr:blipFill>
      <xdr:spPr>
        <a:xfrm>
          <a:off x="13020675" y="447675"/>
          <a:ext cx="1657349" cy="3495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93980</xdr:colOff>
      <xdr:row>1</xdr:row>
      <xdr:rowOff>139700</xdr:rowOff>
    </xdr:from>
    <xdr:to>
      <xdr:col>26</xdr:col>
      <xdr:colOff>101600</xdr:colOff>
      <xdr:row>34</xdr:row>
      <xdr:rowOff>152400</xdr:rowOff>
    </xdr:to>
    <xdr:graphicFrame macro="">
      <xdr:nvGraphicFramePr>
        <xdr:cNvPr id="2" name="Diagram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145527</xdr:colOff>
      <xdr:row>34</xdr:row>
      <xdr:rowOff>495300</xdr:rowOff>
    </xdr:from>
    <xdr:to>
      <xdr:col>26</xdr:col>
      <xdr:colOff>138954</xdr:colOff>
      <xdr:row>74</xdr:row>
      <xdr:rowOff>114300</xdr:rowOff>
    </xdr:to>
    <xdr:graphicFrame macro="">
      <xdr:nvGraphicFramePr>
        <xdr:cNvPr id="3" name="Diagram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5080</xdr:colOff>
      <xdr:row>1</xdr:row>
      <xdr:rowOff>76200</xdr:rowOff>
    </xdr:from>
    <xdr:to>
      <xdr:col>27</xdr:col>
      <xdr:colOff>38100</xdr:colOff>
      <xdr:row>37</xdr:row>
      <xdr:rowOff>63500</xdr:rowOff>
    </xdr:to>
    <xdr:graphicFrame macro="">
      <xdr:nvGraphicFramePr>
        <xdr:cNvPr id="2" name="Diagram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106680</xdr:colOff>
      <xdr:row>38</xdr:row>
      <xdr:rowOff>101600</xdr:rowOff>
    </xdr:from>
    <xdr:to>
      <xdr:col>27</xdr:col>
      <xdr:colOff>38100</xdr:colOff>
      <xdr:row>73</xdr:row>
      <xdr:rowOff>50800</xdr:rowOff>
    </xdr:to>
    <xdr:graphicFrame macro="">
      <xdr:nvGraphicFramePr>
        <xdr:cNvPr id="3" name="Diagram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R305"/>
  <sheetViews>
    <sheetView showGridLines="0" tabSelected="1" view="pageBreakPreview" zoomScaleNormal="100" zoomScaleSheetLayoutView="100" workbookViewId="0">
      <selection activeCell="C44" sqref="C44"/>
    </sheetView>
  </sheetViews>
  <sheetFormatPr baseColWidth="10" defaultRowHeight="12.75" x14ac:dyDescent="0.2"/>
  <cols>
    <col min="1" max="1" width="2.140625" customWidth="1"/>
    <col min="2" max="2" width="11.42578125" customWidth="1"/>
    <col min="3" max="3" width="56.85546875" customWidth="1"/>
    <col min="4" max="4" width="11.42578125" customWidth="1"/>
    <col min="5" max="6" width="17.42578125" customWidth="1"/>
    <col min="7" max="7" width="2.140625" customWidth="1"/>
  </cols>
  <sheetData>
    <row r="1" spans="1:18" ht="9" customHeight="1" x14ac:dyDescent="0.2">
      <c r="A1" s="1"/>
      <c r="B1" s="1"/>
      <c r="C1" s="1"/>
      <c r="D1" s="1"/>
      <c r="E1" s="1"/>
      <c r="F1" s="1"/>
      <c r="G1" s="1"/>
      <c r="H1" s="1"/>
      <c r="I1" s="1"/>
      <c r="J1" s="1"/>
      <c r="K1" s="1"/>
      <c r="L1" s="1"/>
      <c r="M1" s="1"/>
      <c r="N1" s="1"/>
      <c r="O1" s="1"/>
      <c r="P1" s="1"/>
      <c r="Q1" s="1"/>
      <c r="R1" s="1"/>
    </row>
    <row r="2" spans="1:18" ht="41.25" customHeight="1" thickBot="1" x14ac:dyDescent="0.25">
      <c r="A2" s="1"/>
      <c r="B2" s="639"/>
      <c r="C2" s="639"/>
      <c r="D2" s="639"/>
      <c r="E2" s="639"/>
      <c r="F2" s="639"/>
      <c r="G2" s="1"/>
      <c r="H2" s="1"/>
      <c r="I2" s="1"/>
      <c r="J2" s="1"/>
      <c r="K2" s="1"/>
      <c r="L2" s="1"/>
      <c r="M2" s="1"/>
      <c r="N2" s="1"/>
      <c r="O2" s="1"/>
      <c r="P2" s="1"/>
      <c r="Q2" s="1"/>
      <c r="R2" s="1"/>
    </row>
    <row r="3" spans="1:18" ht="71.25" customHeight="1" thickBot="1" x14ac:dyDescent="0.45">
      <c r="A3" s="1"/>
      <c r="B3" s="639"/>
      <c r="C3" s="646" t="s">
        <v>111</v>
      </c>
      <c r="D3" s="643"/>
      <c r="E3" s="645" t="s">
        <v>112</v>
      </c>
      <c r="F3" s="642"/>
      <c r="G3" s="1"/>
      <c r="H3" s="1"/>
      <c r="I3" s="1"/>
      <c r="J3" s="1"/>
      <c r="K3" s="1"/>
      <c r="L3" s="1"/>
      <c r="M3" s="1"/>
      <c r="N3" s="1"/>
      <c r="O3" s="1"/>
      <c r="P3" s="1"/>
      <c r="Q3" s="1"/>
      <c r="R3" s="1"/>
    </row>
    <row r="4" spans="1:18" x14ac:dyDescent="0.2">
      <c r="A4" s="1"/>
      <c r="B4" s="639"/>
      <c r="C4" s="639"/>
      <c r="D4" s="639"/>
      <c r="E4" s="639"/>
      <c r="F4" s="639"/>
      <c r="G4" s="1"/>
      <c r="H4" s="1"/>
      <c r="I4" s="1"/>
      <c r="J4" s="1"/>
      <c r="K4" s="1"/>
      <c r="L4" s="1"/>
      <c r="M4" s="1"/>
      <c r="N4" s="1"/>
      <c r="O4" s="1"/>
      <c r="P4" s="1"/>
      <c r="Q4" s="1"/>
      <c r="R4" s="1"/>
    </row>
    <row r="5" spans="1:18" x14ac:dyDescent="0.2">
      <c r="A5" s="1"/>
      <c r="B5" s="639"/>
      <c r="C5" s="639"/>
      <c r="D5" s="639"/>
      <c r="E5" s="639"/>
      <c r="F5" s="639"/>
      <c r="G5" s="1"/>
      <c r="H5" s="1"/>
      <c r="I5" s="1"/>
      <c r="J5" s="1"/>
      <c r="K5" s="1"/>
      <c r="L5" s="1"/>
      <c r="M5" s="1"/>
      <c r="N5" s="1"/>
      <c r="O5" s="1"/>
      <c r="P5" s="1"/>
      <c r="Q5" s="1"/>
      <c r="R5" s="1"/>
    </row>
    <row r="6" spans="1:18" x14ac:dyDescent="0.2">
      <c r="A6" s="1"/>
      <c r="B6" s="640"/>
      <c r="C6" s="640"/>
      <c r="D6" s="640"/>
      <c r="E6" s="640"/>
      <c r="F6" s="640"/>
      <c r="G6" s="1"/>
      <c r="H6" s="1"/>
      <c r="I6" s="1"/>
      <c r="J6" s="1"/>
      <c r="K6" s="1"/>
      <c r="L6" s="1"/>
      <c r="M6" s="1"/>
      <c r="N6" s="1"/>
      <c r="O6" s="1"/>
      <c r="P6" s="1"/>
      <c r="Q6" s="1"/>
      <c r="R6" s="1"/>
    </row>
    <row r="7" spans="1:18" x14ac:dyDescent="0.2">
      <c r="A7" s="1"/>
      <c r="B7" s="640"/>
      <c r="C7" s="640"/>
      <c r="D7" s="640"/>
      <c r="E7" s="640"/>
      <c r="F7" s="640"/>
      <c r="G7" s="1"/>
      <c r="H7" s="1"/>
      <c r="I7" s="1"/>
      <c r="J7" s="1"/>
      <c r="K7" s="1"/>
      <c r="L7" s="1"/>
      <c r="M7" s="1"/>
      <c r="N7" s="1"/>
      <c r="O7" s="1"/>
      <c r="P7" s="1"/>
      <c r="Q7" s="1"/>
      <c r="R7" s="1"/>
    </row>
    <row r="8" spans="1:18" x14ac:dyDescent="0.2">
      <c r="A8" s="1"/>
      <c r="B8" s="641"/>
      <c r="C8" s="640"/>
      <c r="D8" s="640"/>
      <c r="E8" s="640"/>
      <c r="F8" s="640"/>
      <c r="G8" s="1"/>
      <c r="H8" s="1"/>
      <c r="I8" s="1"/>
      <c r="J8" s="1"/>
      <c r="K8" s="1"/>
      <c r="L8" s="1"/>
      <c r="M8" s="1"/>
      <c r="N8" s="1"/>
      <c r="O8" s="1"/>
      <c r="P8" s="1"/>
      <c r="Q8" s="1"/>
      <c r="R8" s="1"/>
    </row>
    <row r="9" spans="1:18" ht="8.1" customHeight="1" x14ac:dyDescent="0.2">
      <c r="A9" s="1"/>
      <c r="B9" s="640"/>
      <c r="C9" s="640"/>
      <c r="D9" s="640"/>
      <c r="E9" s="640"/>
      <c r="F9" s="640"/>
      <c r="G9" s="1"/>
      <c r="H9" s="1"/>
      <c r="I9" s="1"/>
      <c r="J9" s="1"/>
      <c r="K9" s="1"/>
      <c r="L9" s="1"/>
      <c r="M9" s="1"/>
      <c r="N9" s="1"/>
      <c r="O9" s="1"/>
      <c r="P9" s="1"/>
      <c r="Q9" s="1"/>
      <c r="R9" s="1"/>
    </row>
    <row r="10" spans="1:18" ht="30.2" customHeight="1" x14ac:dyDescent="0.2">
      <c r="A10" s="1"/>
      <c r="B10" s="1"/>
      <c r="C10" s="1"/>
      <c r="D10" s="1"/>
      <c r="E10" s="1"/>
      <c r="F10" s="1"/>
      <c r="G10" s="1"/>
      <c r="H10" s="1"/>
      <c r="I10" s="1"/>
      <c r="J10" s="1"/>
      <c r="K10" s="1"/>
      <c r="L10" s="1"/>
      <c r="M10" s="1"/>
      <c r="N10" s="1"/>
      <c r="O10" s="1"/>
      <c r="P10" s="1"/>
      <c r="Q10" s="1"/>
      <c r="R10" s="1"/>
    </row>
    <row r="11" spans="1:18" x14ac:dyDescent="0.2">
      <c r="A11" s="1"/>
      <c r="B11" s="1"/>
      <c r="C11" s="1"/>
      <c r="D11" s="1"/>
      <c r="E11" s="1"/>
      <c r="F11" s="1"/>
      <c r="G11" s="1"/>
      <c r="H11" s="1"/>
      <c r="I11" s="1"/>
      <c r="J11" s="1"/>
      <c r="K11" s="1"/>
      <c r="L11" s="1"/>
      <c r="M11" s="1"/>
      <c r="N11" s="1"/>
      <c r="O11" s="1"/>
      <c r="P11" s="1"/>
      <c r="Q11" s="1"/>
      <c r="R11" s="1"/>
    </row>
    <row r="12" spans="1:18" ht="9" customHeight="1" x14ac:dyDescent="0.2">
      <c r="A12" s="1"/>
      <c r="B12" s="1"/>
      <c r="C12" s="1"/>
      <c r="D12" s="1"/>
      <c r="E12" s="1"/>
      <c r="F12" s="1"/>
      <c r="G12" s="1"/>
      <c r="H12" s="1"/>
      <c r="I12" s="1"/>
      <c r="J12" s="1"/>
      <c r="K12" s="1"/>
      <c r="L12" s="1"/>
      <c r="M12" s="1"/>
      <c r="N12" s="1"/>
      <c r="O12" s="1"/>
      <c r="P12" s="1"/>
      <c r="Q12" s="1"/>
      <c r="R12" s="1"/>
    </row>
    <row r="13" spans="1:18" x14ac:dyDescent="0.2">
      <c r="A13" s="1"/>
      <c r="B13" s="1"/>
      <c r="C13" s="1"/>
      <c r="D13" s="1"/>
      <c r="E13" s="1"/>
      <c r="F13" s="1"/>
      <c r="G13" s="1"/>
      <c r="H13" s="1"/>
      <c r="I13" s="1"/>
      <c r="J13" s="1"/>
      <c r="K13" s="1"/>
      <c r="L13" s="1"/>
      <c r="M13" s="1"/>
      <c r="N13" s="1"/>
      <c r="O13" s="1"/>
      <c r="P13" s="1"/>
      <c r="Q13" s="1"/>
      <c r="R13" s="1"/>
    </row>
    <row r="14" spans="1:18" x14ac:dyDescent="0.2">
      <c r="A14" s="1"/>
      <c r="B14" s="1"/>
      <c r="C14" s="1"/>
      <c r="D14" s="1"/>
      <c r="E14" s="1"/>
      <c r="F14" s="1"/>
      <c r="G14" s="1"/>
      <c r="H14" s="1"/>
      <c r="I14" s="1"/>
      <c r="J14" s="1"/>
      <c r="K14" s="1"/>
      <c r="L14" s="1"/>
      <c r="M14" s="1"/>
      <c r="N14" s="1"/>
      <c r="O14" s="1"/>
      <c r="P14" s="1"/>
      <c r="Q14" s="1"/>
      <c r="R14" s="1"/>
    </row>
    <row r="15" spans="1:18" ht="30.2" customHeight="1" x14ac:dyDescent="0.2">
      <c r="A15" s="1"/>
      <c r="B15" s="1"/>
      <c r="C15" s="1"/>
      <c r="D15" s="1"/>
      <c r="E15" s="1"/>
      <c r="F15" s="1"/>
      <c r="G15" s="1"/>
      <c r="H15" s="1"/>
      <c r="I15" s="1"/>
      <c r="J15" s="1"/>
      <c r="K15" s="1"/>
      <c r="L15" s="1"/>
      <c r="M15" s="1"/>
      <c r="N15" s="1"/>
      <c r="O15" s="1"/>
      <c r="P15" s="1"/>
      <c r="Q15" s="1"/>
      <c r="R15" s="1"/>
    </row>
    <row r="16" spans="1:18" x14ac:dyDescent="0.2">
      <c r="A16" s="1"/>
      <c r="B16" s="1"/>
      <c r="C16" s="1"/>
      <c r="D16" s="1"/>
      <c r="E16" s="1"/>
      <c r="F16" s="1"/>
      <c r="G16" s="1"/>
      <c r="H16" s="1"/>
      <c r="I16" s="1"/>
      <c r="J16" s="1"/>
      <c r="K16" s="1"/>
      <c r="L16" s="1"/>
      <c r="M16" s="1"/>
      <c r="N16" s="1"/>
      <c r="O16" s="1"/>
      <c r="P16" s="1"/>
      <c r="Q16" s="1"/>
      <c r="R16" s="1"/>
    </row>
    <row r="17" spans="1:18" ht="9" customHeight="1" x14ac:dyDescent="0.2">
      <c r="A17" s="1"/>
      <c r="B17" s="1"/>
      <c r="C17" s="1"/>
      <c r="D17" s="1"/>
      <c r="E17" s="1"/>
      <c r="F17" s="1"/>
      <c r="G17" s="1"/>
      <c r="H17" s="1"/>
      <c r="I17" s="1"/>
      <c r="J17" s="1"/>
      <c r="K17" s="1"/>
      <c r="L17" s="1"/>
      <c r="M17" s="1"/>
      <c r="N17" s="1"/>
      <c r="O17" s="1"/>
      <c r="P17" s="1"/>
      <c r="Q17" s="1"/>
      <c r="R17" s="1"/>
    </row>
    <row r="18" spans="1:18" x14ac:dyDescent="0.2">
      <c r="A18" s="1"/>
      <c r="B18" s="1"/>
      <c r="C18" s="1"/>
      <c r="D18" s="1"/>
      <c r="E18" s="1"/>
      <c r="F18" s="1"/>
      <c r="G18" s="1"/>
      <c r="H18" s="1"/>
      <c r="I18" s="1"/>
      <c r="J18" s="1"/>
      <c r="K18" s="1"/>
      <c r="L18" s="1"/>
      <c r="M18" s="1"/>
      <c r="N18" s="1"/>
      <c r="O18" s="1"/>
      <c r="P18" s="1"/>
      <c r="Q18" s="1"/>
      <c r="R18" s="1"/>
    </row>
    <row r="19" spans="1:18" x14ac:dyDescent="0.2">
      <c r="A19" s="1"/>
      <c r="B19" s="1"/>
      <c r="C19" s="1"/>
      <c r="D19" s="1"/>
      <c r="E19" s="1"/>
      <c r="F19" s="1"/>
      <c r="G19" s="1"/>
      <c r="H19" s="1"/>
      <c r="I19" s="1"/>
      <c r="J19" s="1"/>
      <c r="K19" s="1"/>
      <c r="L19" s="1"/>
      <c r="M19" s="1"/>
      <c r="N19" s="1"/>
      <c r="O19" s="1"/>
      <c r="P19" s="1"/>
      <c r="Q19" s="1"/>
      <c r="R19" s="1"/>
    </row>
    <row r="20" spans="1:18" x14ac:dyDescent="0.2">
      <c r="A20" s="1"/>
      <c r="B20" s="1"/>
      <c r="C20" s="1"/>
      <c r="D20" s="1"/>
      <c r="E20" s="1"/>
      <c r="F20" s="1"/>
      <c r="G20" s="1"/>
      <c r="H20" s="1"/>
      <c r="I20" s="1"/>
      <c r="J20" s="1"/>
      <c r="K20" s="1"/>
      <c r="L20" s="1"/>
      <c r="M20" s="1"/>
      <c r="N20" s="1"/>
      <c r="O20" s="1"/>
      <c r="P20" s="1"/>
      <c r="Q20" s="1"/>
      <c r="R20" s="1"/>
    </row>
    <row r="21" spans="1:18" x14ac:dyDescent="0.2">
      <c r="A21" s="1"/>
      <c r="B21" s="1"/>
      <c r="C21" s="1"/>
      <c r="D21" s="1"/>
      <c r="E21" s="1"/>
      <c r="F21" s="1"/>
      <c r="G21" s="1"/>
      <c r="H21" s="1"/>
      <c r="I21" s="1"/>
      <c r="J21" s="1"/>
      <c r="K21" s="1"/>
      <c r="L21" s="1"/>
      <c r="M21" s="1"/>
      <c r="N21" s="1"/>
      <c r="O21" s="1"/>
      <c r="P21" s="1"/>
      <c r="Q21" s="1"/>
      <c r="R21" s="1"/>
    </row>
    <row r="22" spans="1:18" ht="30.2" customHeight="1" x14ac:dyDescent="0.2">
      <c r="A22" s="1"/>
      <c r="B22" s="1"/>
      <c r="C22" s="1"/>
      <c r="D22" s="1"/>
      <c r="E22" s="1"/>
      <c r="F22" s="1"/>
      <c r="G22" s="1"/>
      <c r="H22" s="1"/>
      <c r="I22" s="1"/>
      <c r="J22" s="1"/>
      <c r="K22" s="1"/>
      <c r="L22" s="1"/>
      <c r="M22" s="1"/>
      <c r="N22" s="1"/>
      <c r="O22" s="1"/>
      <c r="P22" s="1"/>
      <c r="Q22" s="1"/>
      <c r="R22" s="1"/>
    </row>
    <row r="23" spans="1:18" ht="15.6" customHeight="1" x14ac:dyDescent="0.2">
      <c r="A23" s="1"/>
      <c r="B23" s="1"/>
      <c r="C23" s="1"/>
      <c r="D23" s="1"/>
      <c r="E23" s="1"/>
      <c r="F23" s="1"/>
      <c r="G23" s="1"/>
      <c r="H23" s="1"/>
      <c r="I23" s="1"/>
      <c r="J23" s="1"/>
      <c r="K23" s="1"/>
      <c r="L23" s="1"/>
      <c r="M23" s="1"/>
      <c r="N23" s="1"/>
      <c r="O23" s="1"/>
      <c r="P23" s="1"/>
      <c r="Q23" s="1"/>
      <c r="R23" s="1"/>
    </row>
    <row r="24" spans="1:18" ht="9" customHeight="1" x14ac:dyDescent="0.2">
      <c r="A24" s="1"/>
      <c r="B24" s="1"/>
      <c r="C24" s="1"/>
      <c r="D24" s="1"/>
      <c r="E24" s="1"/>
      <c r="F24" s="1"/>
      <c r="G24" s="1"/>
      <c r="H24" s="1"/>
      <c r="I24" s="1"/>
      <c r="J24" s="1"/>
      <c r="K24" s="1"/>
      <c r="L24" s="1"/>
      <c r="M24" s="1"/>
      <c r="N24" s="1"/>
      <c r="O24" s="1"/>
      <c r="P24" s="1"/>
      <c r="Q24" s="1"/>
      <c r="R24" s="1"/>
    </row>
    <row r="25" spans="1:18" x14ac:dyDescent="0.2">
      <c r="A25" s="1"/>
      <c r="B25" s="1"/>
      <c r="C25" s="1"/>
      <c r="D25" s="1"/>
      <c r="E25" s="1"/>
      <c r="F25" s="1"/>
      <c r="G25" s="1"/>
      <c r="H25" s="1"/>
      <c r="I25" s="1"/>
      <c r="J25" s="1"/>
      <c r="K25" s="1"/>
      <c r="L25" s="1"/>
      <c r="M25" s="1"/>
      <c r="N25" s="1"/>
      <c r="O25" s="1"/>
      <c r="P25" s="1"/>
      <c r="Q25" s="1"/>
      <c r="R25" s="1"/>
    </row>
    <row r="26" spans="1:18" x14ac:dyDescent="0.2">
      <c r="A26" s="1"/>
      <c r="B26" s="1"/>
      <c r="C26" s="1"/>
      <c r="D26" s="1"/>
      <c r="E26" s="1"/>
      <c r="F26" s="1"/>
      <c r="G26" s="1"/>
      <c r="H26" s="1"/>
      <c r="I26" s="1"/>
      <c r="J26" s="1"/>
      <c r="K26" s="1"/>
      <c r="L26" s="1"/>
      <c r="M26" s="1"/>
      <c r="N26" s="1"/>
      <c r="O26" s="1"/>
      <c r="P26" s="1"/>
      <c r="Q26" s="1"/>
      <c r="R26" s="1"/>
    </row>
    <row r="27" spans="1:18" x14ac:dyDescent="0.2">
      <c r="A27" s="1"/>
      <c r="B27" s="1"/>
      <c r="C27" s="1"/>
      <c r="D27" s="1"/>
      <c r="E27" s="1"/>
      <c r="F27" s="1"/>
      <c r="G27" s="1"/>
      <c r="H27" s="1"/>
      <c r="I27" s="1"/>
      <c r="J27" s="1"/>
      <c r="K27" s="1"/>
      <c r="L27" s="1"/>
      <c r="M27" s="1"/>
      <c r="N27" s="1"/>
      <c r="O27" s="1"/>
      <c r="P27" s="1"/>
      <c r="Q27" s="1"/>
      <c r="R27" s="1"/>
    </row>
    <row r="28" spans="1:18" x14ac:dyDescent="0.2">
      <c r="A28" s="1"/>
      <c r="B28" s="1"/>
      <c r="C28" s="1"/>
      <c r="D28" s="1"/>
      <c r="E28" s="1"/>
      <c r="F28" s="1"/>
      <c r="G28" s="1"/>
      <c r="H28" s="1"/>
      <c r="I28" s="1"/>
      <c r="J28" s="1"/>
      <c r="K28" s="1"/>
      <c r="L28" s="1"/>
      <c r="M28" s="1"/>
      <c r="N28" s="1"/>
      <c r="O28" s="1"/>
      <c r="P28" s="1"/>
      <c r="Q28" s="1"/>
      <c r="R28" s="1"/>
    </row>
    <row r="29" spans="1:18" ht="30.2" customHeight="1" x14ac:dyDescent="0.2">
      <c r="A29" s="1"/>
      <c r="B29" s="1"/>
      <c r="C29" s="1"/>
      <c r="D29" s="1"/>
      <c r="E29" s="1"/>
      <c r="F29" s="1"/>
      <c r="G29" s="1"/>
      <c r="H29" s="1"/>
      <c r="I29" s="1"/>
      <c r="J29" s="1"/>
      <c r="K29" s="1"/>
      <c r="L29" s="1"/>
      <c r="M29" s="1"/>
      <c r="N29" s="1"/>
      <c r="O29" s="1"/>
      <c r="P29" s="1"/>
      <c r="Q29" s="1"/>
      <c r="R29" s="1"/>
    </row>
    <row r="30" spans="1:18" x14ac:dyDescent="0.2">
      <c r="A30" s="1"/>
      <c r="B30" s="1"/>
      <c r="C30" s="1"/>
      <c r="D30" s="1"/>
      <c r="E30" s="1"/>
      <c r="F30" s="1"/>
      <c r="G30" s="1"/>
      <c r="H30" s="1"/>
      <c r="I30" s="1"/>
      <c r="J30" s="1"/>
      <c r="K30" s="1"/>
      <c r="L30" s="1"/>
      <c r="M30" s="1"/>
      <c r="N30" s="1"/>
      <c r="O30" s="1"/>
      <c r="P30" s="1"/>
      <c r="Q30" s="1"/>
      <c r="R30" s="1"/>
    </row>
    <row r="31" spans="1:18" ht="9" customHeight="1" x14ac:dyDescent="0.2">
      <c r="A31" s="1"/>
      <c r="B31" s="1"/>
      <c r="C31" s="1"/>
      <c r="D31" s="1"/>
      <c r="E31" s="1"/>
      <c r="F31" s="1"/>
      <c r="G31" s="1"/>
      <c r="H31" s="1"/>
      <c r="I31" s="1"/>
      <c r="J31" s="1"/>
      <c r="K31" s="1"/>
      <c r="L31" s="1"/>
      <c r="M31" s="1"/>
      <c r="N31" s="1"/>
      <c r="O31" s="1"/>
      <c r="P31" s="1"/>
      <c r="Q31" s="1"/>
      <c r="R31" s="1"/>
    </row>
    <row r="32" spans="1:18" x14ac:dyDescent="0.2">
      <c r="A32" s="1"/>
      <c r="B32" s="1"/>
      <c r="C32" s="1"/>
      <c r="D32" s="1"/>
      <c r="E32" s="1"/>
      <c r="F32" s="1"/>
      <c r="G32" s="1"/>
      <c r="H32" s="1"/>
      <c r="I32" s="1"/>
      <c r="J32" s="1"/>
      <c r="K32" s="1"/>
      <c r="L32" s="1"/>
      <c r="M32" s="1"/>
      <c r="N32" s="1"/>
      <c r="O32" s="1"/>
      <c r="P32" s="1"/>
      <c r="Q32" s="1"/>
      <c r="R32" s="1"/>
    </row>
    <row r="33" spans="1:18" x14ac:dyDescent="0.2">
      <c r="A33" s="1"/>
      <c r="B33" s="1"/>
      <c r="C33" s="1"/>
      <c r="D33" s="1"/>
      <c r="E33" s="1"/>
      <c r="F33" s="1"/>
      <c r="G33" s="1"/>
      <c r="H33" s="1"/>
      <c r="I33" s="1"/>
      <c r="J33" s="1"/>
      <c r="K33" s="1"/>
      <c r="L33" s="1"/>
      <c r="M33" s="1"/>
      <c r="N33" s="1"/>
      <c r="O33" s="1"/>
      <c r="P33" s="1"/>
      <c r="Q33" s="1"/>
      <c r="R33" s="1"/>
    </row>
    <row r="34" spans="1:18" x14ac:dyDescent="0.2">
      <c r="A34" s="1"/>
      <c r="B34" s="1"/>
      <c r="C34" s="1"/>
      <c r="D34" s="1"/>
      <c r="E34" s="1"/>
      <c r="F34" s="1"/>
      <c r="G34" s="1"/>
      <c r="H34" s="1"/>
      <c r="I34" s="1"/>
      <c r="J34" s="1"/>
      <c r="K34" s="1"/>
      <c r="L34" s="1"/>
      <c r="M34" s="1"/>
      <c r="N34" s="1"/>
      <c r="O34" s="1"/>
      <c r="P34" s="1"/>
      <c r="Q34" s="1"/>
      <c r="R34" s="1"/>
    </row>
    <row r="35" spans="1:18" x14ac:dyDescent="0.2">
      <c r="A35" s="1"/>
      <c r="B35" s="1"/>
      <c r="C35" s="1"/>
      <c r="D35" s="1"/>
      <c r="E35" s="1"/>
      <c r="F35" s="1"/>
      <c r="G35" s="1"/>
      <c r="H35" s="1"/>
      <c r="I35" s="1"/>
      <c r="J35" s="1"/>
      <c r="K35" s="1"/>
      <c r="L35" s="1"/>
      <c r="M35" s="1"/>
      <c r="N35" s="1"/>
      <c r="O35" s="1"/>
      <c r="P35" s="1"/>
      <c r="Q35" s="1"/>
      <c r="R35" s="1"/>
    </row>
    <row r="36" spans="1:18" x14ac:dyDescent="0.2">
      <c r="A36" s="1"/>
      <c r="B36" s="1"/>
      <c r="C36" s="1"/>
      <c r="D36" s="1"/>
      <c r="E36" s="1"/>
      <c r="F36" s="1"/>
      <c r="G36" s="1"/>
      <c r="H36" s="1"/>
      <c r="I36" s="1"/>
      <c r="J36" s="1"/>
      <c r="K36" s="1"/>
      <c r="L36" s="1"/>
      <c r="M36" s="1"/>
      <c r="N36" s="1"/>
      <c r="O36" s="1"/>
      <c r="P36" s="1"/>
      <c r="Q36" s="1"/>
      <c r="R36" s="1"/>
    </row>
    <row r="37" spans="1:18" x14ac:dyDescent="0.2">
      <c r="A37" s="1"/>
      <c r="B37" s="1"/>
      <c r="C37" s="1"/>
      <c r="D37" s="1"/>
      <c r="E37" s="1"/>
      <c r="F37" s="1"/>
      <c r="G37" s="1"/>
      <c r="H37" s="1"/>
      <c r="I37" s="1"/>
      <c r="J37" s="1"/>
      <c r="K37" s="1"/>
      <c r="L37" s="1"/>
      <c r="M37" s="1"/>
      <c r="N37" s="1"/>
      <c r="O37" s="1"/>
      <c r="P37" s="1"/>
      <c r="Q37" s="1"/>
      <c r="R37" s="1"/>
    </row>
    <row r="38" spans="1:18" x14ac:dyDescent="0.2">
      <c r="A38" s="1"/>
      <c r="B38" s="1"/>
      <c r="C38" s="1"/>
      <c r="D38" s="1"/>
      <c r="E38" s="1"/>
      <c r="F38" s="1"/>
      <c r="G38" s="1"/>
      <c r="H38" s="1"/>
      <c r="I38" s="1"/>
      <c r="J38" s="1"/>
      <c r="K38" s="1"/>
      <c r="L38" s="1"/>
      <c r="M38" s="1"/>
      <c r="N38" s="1"/>
      <c r="O38" s="1"/>
      <c r="P38" s="1"/>
      <c r="Q38" s="1"/>
      <c r="R38" s="1"/>
    </row>
    <row r="39" spans="1:18" x14ac:dyDescent="0.2">
      <c r="A39" s="1"/>
      <c r="B39" s="1"/>
      <c r="C39" s="1"/>
      <c r="D39" s="1"/>
      <c r="E39" s="1"/>
      <c r="F39" s="1"/>
      <c r="G39" s="1"/>
      <c r="H39" s="1"/>
      <c r="I39" s="1"/>
      <c r="J39" s="1"/>
      <c r="K39" s="1"/>
      <c r="L39" s="1"/>
      <c r="M39" s="1"/>
      <c r="N39" s="1"/>
      <c r="O39" s="1"/>
      <c r="P39" s="1"/>
      <c r="Q39" s="1"/>
      <c r="R39" s="1"/>
    </row>
    <row r="40" spans="1:18" x14ac:dyDescent="0.2">
      <c r="A40" s="1"/>
      <c r="B40" s="1"/>
      <c r="C40" s="1"/>
      <c r="D40" s="1"/>
      <c r="E40" s="1"/>
      <c r="F40" s="1"/>
      <c r="G40" s="1"/>
      <c r="H40" s="1"/>
      <c r="I40" s="1"/>
      <c r="J40" s="1"/>
      <c r="K40" s="1"/>
      <c r="L40" s="1"/>
      <c r="M40" s="1"/>
      <c r="N40" s="1"/>
      <c r="O40" s="1"/>
      <c r="P40" s="1"/>
      <c r="Q40" s="1"/>
      <c r="R40" s="1"/>
    </row>
    <row r="41" spans="1:18" x14ac:dyDescent="0.2">
      <c r="A41" s="1"/>
      <c r="B41" s="1"/>
      <c r="C41" s="1"/>
      <c r="D41" s="1"/>
      <c r="E41" s="1"/>
      <c r="F41" s="1"/>
      <c r="G41" s="1"/>
      <c r="H41" s="1"/>
      <c r="I41" s="1"/>
      <c r="J41" s="1"/>
      <c r="K41" s="1"/>
      <c r="L41" s="1"/>
      <c r="M41" s="1"/>
      <c r="N41" s="1"/>
      <c r="O41" s="1"/>
      <c r="P41" s="1"/>
      <c r="Q41" s="1"/>
      <c r="R41" s="1"/>
    </row>
    <row r="42" spans="1:18" x14ac:dyDescent="0.2">
      <c r="A42" s="1"/>
      <c r="B42" s="1"/>
      <c r="C42" s="1"/>
      <c r="D42" s="1"/>
      <c r="E42" s="1"/>
      <c r="F42" s="1"/>
      <c r="G42" s="1"/>
      <c r="H42" s="1"/>
      <c r="I42" s="1"/>
      <c r="J42" s="1"/>
      <c r="K42" s="1"/>
      <c r="L42" s="1"/>
      <c r="M42" s="1"/>
      <c r="N42" s="1"/>
      <c r="O42" s="1"/>
      <c r="P42" s="1"/>
      <c r="Q42" s="1"/>
      <c r="R42" s="1"/>
    </row>
    <row r="43" spans="1:18" x14ac:dyDescent="0.2">
      <c r="A43" s="1"/>
      <c r="B43" s="1"/>
      <c r="C43" s="1"/>
      <c r="D43" s="1"/>
      <c r="E43" s="1"/>
      <c r="F43" s="1"/>
      <c r="G43" s="1"/>
      <c r="H43" s="1"/>
      <c r="I43" s="1"/>
      <c r="J43" s="1"/>
      <c r="K43" s="1"/>
      <c r="L43" s="1"/>
      <c r="M43" s="1"/>
      <c r="N43" s="1"/>
      <c r="O43" s="1"/>
      <c r="P43" s="1"/>
      <c r="Q43" s="1"/>
      <c r="R43" s="1"/>
    </row>
    <row r="44" spans="1:18" x14ac:dyDescent="0.2">
      <c r="A44" s="1"/>
      <c r="B44" s="1"/>
      <c r="C44" s="1"/>
      <c r="D44" s="1"/>
      <c r="E44" s="1"/>
      <c r="F44" s="1"/>
      <c r="G44" s="1"/>
      <c r="H44" s="1"/>
      <c r="I44" s="1"/>
      <c r="J44" s="1"/>
      <c r="K44" s="1"/>
      <c r="L44" s="1"/>
      <c r="M44" s="1"/>
      <c r="N44" s="1"/>
      <c r="O44" s="1"/>
      <c r="P44" s="1"/>
      <c r="Q44" s="1"/>
      <c r="R44" s="1"/>
    </row>
    <row r="45" spans="1:18" x14ac:dyDescent="0.2">
      <c r="A45" s="1"/>
      <c r="B45" s="1"/>
      <c r="C45" s="1"/>
      <c r="D45" s="1"/>
      <c r="E45" s="1"/>
      <c r="F45" s="1"/>
      <c r="G45" s="1"/>
      <c r="H45" s="1"/>
      <c r="I45" s="1"/>
      <c r="J45" s="1"/>
      <c r="K45" s="1"/>
      <c r="L45" s="1"/>
      <c r="M45" s="1"/>
      <c r="N45" s="1"/>
      <c r="O45" s="1"/>
      <c r="P45" s="1"/>
      <c r="Q45" s="1"/>
      <c r="R45" s="1"/>
    </row>
    <row r="46" spans="1:18" x14ac:dyDescent="0.2">
      <c r="A46" s="1"/>
      <c r="B46" s="1"/>
      <c r="C46" s="1"/>
      <c r="D46" s="1"/>
      <c r="E46" s="1"/>
      <c r="F46" s="1"/>
      <c r="G46" s="1"/>
      <c r="H46" s="1"/>
      <c r="I46" s="1"/>
      <c r="J46" s="1"/>
      <c r="K46" s="1"/>
      <c r="L46" s="1"/>
      <c r="M46" s="1"/>
      <c r="N46" s="1"/>
      <c r="O46" s="1"/>
      <c r="P46" s="1"/>
      <c r="Q46" s="1"/>
      <c r="R46" s="1"/>
    </row>
    <row r="47" spans="1:18" x14ac:dyDescent="0.2">
      <c r="A47" s="1"/>
      <c r="B47" s="1"/>
      <c r="C47" s="1"/>
      <c r="D47" s="1"/>
      <c r="E47" s="1"/>
      <c r="F47" s="1"/>
      <c r="G47" s="1"/>
      <c r="H47" s="1"/>
      <c r="I47" s="1"/>
      <c r="J47" s="1"/>
      <c r="K47" s="1"/>
      <c r="L47" s="1"/>
      <c r="M47" s="1"/>
      <c r="N47" s="1"/>
      <c r="O47" s="1"/>
      <c r="P47" s="1"/>
      <c r="Q47" s="1"/>
      <c r="R47" s="1"/>
    </row>
    <row r="48" spans="1:18" x14ac:dyDescent="0.2">
      <c r="A48" s="1"/>
      <c r="B48" s="1"/>
      <c r="C48" s="1"/>
      <c r="D48" s="1"/>
      <c r="E48" s="1"/>
      <c r="F48" s="1"/>
      <c r="G48" s="1"/>
      <c r="H48" s="1"/>
      <c r="I48" s="1"/>
      <c r="J48" s="1"/>
      <c r="K48" s="1"/>
      <c r="L48" s="1"/>
      <c r="M48" s="1"/>
      <c r="N48" s="1"/>
      <c r="O48" s="1"/>
      <c r="P48" s="1"/>
      <c r="Q48" s="1"/>
      <c r="R48" s="1"/>
    </row>
    <row r="49" spans="1:18" x14ac:dyDescent="0.2">
      <c r="A49" s="1"/>
      <c r="B49" s="1"/>
      <c r="C49" s="1"/>
      <c r="D49" s="1"/>
      <c r="E49" s="1"/>
      <c r="F49" s="1"/>
      <c r="G49" s="1"/>
      <c r="H49" s="1"/>
      <c r="I49" s="1"/>
      <c r="J49" s="1"/>
      <c r="K49" s="1"/>
      <c r="L49" s="1"/>
      <c r="M49" s="1"/>
      <c r="N49" s="1"/>
      <c r="O49" s="1"/>
      <c r="P49" s="1"/>
      <c r="Q49" s="1"/>
      <c r="R49" s="1"/>
    </row>
    <row r="50" spans="1:18" x14ac:dyDescent="0.2">
      <c r="A50" s="1"/>
      <c r="B50" s="1"/>
      <c r="C50" s="1"/>
      <c r="D50" s="1"/>
      <c r="E50" s="1"/>
      <c r="F50" s="1"/>
      <c r="G50" s="1"/>
      <c r="H50" s="1"/>
      <c r="I50" s="1"/>
      <c r="J50" s="1"/>
      <c r="K50" s="1"/>
      <c r="L50" s="1"/>
      <c r="M50" s="1"/>
      <c r="N50" s="1"/>
      <c r="O50" s="1"/>
      <c r="P50" s="1"/>
      <c r="Q50" s="1"/>
      <c r="R50" s="1"/>
    </row>
    <row r="51" spans="1:18" x14ac:dyDescent="0.2">
      <c r="A51" s="1"/>
      <c r="B51" s="1"/>
      <c r="C51" s="1"/>
      <c r="D51" s="1"/>
      <c r="E51" s="1"/>
      <c r="F51" s="1"/>
      <c r="G51" s="1"/>
      <c r="H51" s="1"/>
      <c r="I51" s="1"/>
      <c r="J51" s="1"/>
      <c r="K51" s="1"/>
      <c r="L51" s="1"/>
      <c r="M51" s="1"/>
      <c r="N51" s="1"/>
      <c r="O51" s="1"/>
      <c r="P51" s="1"/>
      <c r="Q51" s="1"/>
      <c r="R51" s="1"/>
    </row>
    <row r="52" spans="1:18" x14ac:dyDescent="0.2">
      <c r="A52" s="1"/>
      <c r="B52" s="1"/>
      <c r="C52" s="1"/>
      <c r="D52" s="1"/>
      <c r="E52" s="1"/>
      <c r="F52" s="1"/>
      <c r="G52" s="1"/>
      <c r="H52" s="1"/>
      <c r="I52" s="1"/>
      <c r="J52" s="1"/>
      <c r="K52" s="1"/>
      <c r="L52" s="1"/>
      <c r="M52" s="1"/>
      <c r="N52" s="1"/>
      <c r="O52" s="1"/>
      <c r="P52" s="1"/>
      <c r="Q52" s="1"/>
      <c r="R52" s="1"/>
    </row>
    <row r="53" spans="1:18" x14ac:dyDescent="0.2">
      <c r="A53" s="1"/>
      <c r="B53" s="1"/>
      <c r="C53" s="1"/>
      <c r="D53" s="1"/>
      <c r="E53" s="1"/>
      <c r="F53" s="1"/>
      <c r="G53" s="1"/>
      <c r="H53" s="1"/>
      <c r="I53" s="1"/>
      <c r="J53" s="1"/>
      <c r="K53" s="1"/>
      <c r="L53" s="1"/>
      <c r="M53" s="1"/>
      <c r="N53" s="1"/>
      <c r="O53" s="1"/>
      <c r="P53" s="1"/>
      <c r="Q53" s="1"/>
      <c r="R53" s="1"/>
    </row>
    <row r="54" spans="1:18" x14ac:dyDescent="0.2">
      <c r="A54" s="1"/>
      <c r="B54" s="1"/>
      <c r="C54" s="1"/>
      <c r="D54" s="1"/>
      <c r="E54" s="1"/>
      <c r="F54" s="1"/>
      <c r="G54" s="1"/>
      <c r="H54" s="1"/>
      <c r="I54" s="1"/>
      <c r="J54" s="1"/>
      <c r="K54" s="1"/>
      <c r="L54" s="1"/>
      <c r="M54" s="1"/>
      <c r="N54" s="1"/>
      <c r="O54" s="1"/>
      <c r="P54" s="1"/>
      <c r="Q54" s="1"/>
      <c r="R54" s="1"/>
    </row>
    <row r="55" spans="1:18" x14ac:dyDescent="0.2">
      <c r="A55" s="1"/>
      <c r="B55" s="1"/>
      <c r="C55" s="1"/>
      <c r="D55" s="1"/>
      <c r="E55" s="1"/>
      <c r="F55" s="1"/>
      <c r="G55" s="1"/>
      <c r="H55" s="1"/>
      <c r="I55" s="1"/>
      <c r="J55" s="1"/>
      <c r="K55" s="1"/>
      <c r="L55" s="1"/>
      <c r="M55" s="1"/>
      <c r="N55" s="1"/>
      <c r="O55" s="1"/>
      <c r="P55" s="1"/>
      <c r="Q55" s="1"/>
      <c r="R55" s="1"/>
    </row>
    <row r="56" spans="1:18" x14ac:dyDescent="0.2">
      <c r="A56" s="1"/>
      <c r="B56" s="1"/>
      <c r="C56" s="1"/>
      <c r="D56" s="1"/>
      <c r="E56" s="1"/>
      <c r="F56" s="1"/>
      <c r="G56" s="1"/>
      <c r="H56" s="1"/>
      <c r="I56" s="1"/>
      <c r="J56" s="1"/>
      <c r="K56" s="1"/>
      <c r="L56" s="1"/>
      <c r="M56" s="1"/>
      <c r="N56" s="1"/>
      <c r="O56" s="1"/>
      <c r="P56" s="1"/>
      <c r="Q56" s="1"/>
      <c r="R56" s="1"/>
    </row>
    <row r="57" spans="1:18" x14ac:dyDescent="0.2">
      <c r="A57" s="1"/>
      <c r="B57" s="1"/>
      <c r="C57" s="1"/>
      <c r="D57" s="1"/>
      <c r="E57" s="1"/>
      <c r="F57" s="1"/>
      <c r="G57" s="1"/>
      <c r="H57" s="1"/>
      <c r="I57" s="1"/>
      <c r="J57" s="1"/>
      <c r="K57" s="1"/>
      <c r="L57" s="1"/>
      <c r="M57" s="1"/>
      <c r="N57" s="1"/>
      <c r="O57" s="1"/>
      <c r="P57" s="1"/>
      <c r="Q57" s="1"/>
      <c r="R57" s="1"/>
    </row>
    <row r="58" spans="1:18" x14ac:dyDescent="0.2">
      <c r="A58" s="1"/>
      <c r="B58" s="1"/>
      <c r="C58" s="1"/>
      <c r="D58" s="1"/>
      <c r="E58" s="1"/>
      <c r="F58" s="1"/>
      <c r="G58" s="1"/>
      <c r="H58" s="1"/>
      <c r="I58" s="1"/>
      <c r="J58" s="1"/>
      <c r="K58" s="1"/>
      <c r="L58" s="1"/>
      <c r="M58" s="1"/>
      <c r="N58" s="1"/>
      <c r="O58" s="1"/>
      <c r="P58" s="1"/>
      <c r="Q58" s="1"/>
      <c r="R58" s="1"/>
    </row>
    <row r="59" spans="1:18" x14ac:dyDescent="0.2">
      <c r="A59" s="1"/>
      <c r="B59" s="1"/>
      <c r="C59" s="1"/>
      <c r="D59" s="1"/>
      <c r="E59" s="1"/>
      <c r="F59" s="1"/>
      <c r="G59" s="1"/>
      <c r="H59" s="1"/>
      <c r="I59" s="1"/>
      <c r="J59" s="1"/>
      <c r="K59" s="1"/>
      <c r="L59" s="1"/>
      <c r="M59" s="1"/>
      <c r="N59" s="1"/>
      <c r="O59" s="1"/>
      <c r="P59" s="1"/>
      <c r="Q59" s="1"/>
      <c r="R59" s="1"/>
    </row>
    <row r="60" spans="1:18" x14ac:dyDescent="0.2">
      <c r="A60" s="1"/>
      <c r="B60" s="1"/>
      <c r="C60" s="1"/>
      <c r="D60" s="1"/>
      <c r="E60" s="1"/>
      <c r="F60" s="1"/>
      <c r="G60" s="1"/>
      <c r="H60" s="1"/>
      <c r="I60" s="1"/>
      <c r="J60" s="1"/>
      <c r="K60" s="1"/>
      <c r="L60" s="1"/>
      <c r="M60" s="1"/>
      <c r="N60" s="1"/>
      <c r="O60" s="1"/>
      <c r="P60" s="1"/>
      <c r="Q60" s="1"/>
      <c r="R60" s="1"/>
    </row>
    <row r="61" spans="1:18" x14ac:dyDescent="0.2">
      <c r="A61" s="1"/>
      <c r="B61" s="1"/>
      <c r="C61" s="1"/>
      <c r="D61" s="1"/>
      <c r="E61" s="1"/>
      <c r="F61" s="1"/>
      <c r="G61" s="1"/>
      <c r="H61" s="1"/>
      <c r="I61" s="1"/>
      <c r="J61" s="1"/>
      <c r="K61" s="1"/>
      <c r="L61" s="1"/>
      <c r="M61" s="1"/>
      <c r="N61" s="1"/>
      <c r="O61" s="1"/>
      <c r="P61" s="1"/>
      <c r="Q61" s="1"/>
      <c r="R61" s="1"/>
    </row>
    <row r="62" spans="1:18" x14ac:dyDescent="0.2">
      <c r="A62" s="1"/>
      <c r="B62" s="1"/>
      <c r="C62" s="1"/>
      <c r="D62" s="1"/>
      <c r="E62" s="1"/>
      <c r="F62" s="1"/>
      <c r="G62" s="1"/>
      <c r="H62" s="1"/>
      <c r="I62" s="1"/>
      <c r="J62" s="1"/>
      <c r="K62" s="1"/>
      <c r="L62" s="1"/>
      <c r="M62" s="1"/>
      <c r="N62" s="1"/>
      <c r="O62" s="1"/>
      <c r="P62" s="1"/>
      <c r="Q62" s="1"/>
      <c r="R62" s="1"/>
    </row>
    <row r="63" spans="1:18" x14ac:dyDescent="0.2">
      <c r="A63" s="1"/>
      <c r="B63" s="1"/>
      <c r="C63" s="1"/>
      <c r="D63" s="1"/>
      <c r="E63" s="1"/>
      <c r="F63" s="1"/>
      <c r="G63" s="1"/>
      <c r="H63" s="1"/>
      <c r="I63" s="1"/>
      <c r="J63" s="1"/>
      <c r="K63" s="1"/>
      <c r="L63" s="1"/>
      <c r="M63" s="1"/>
      <c r="N63" s="1"/>
      <c r="O63" s="1"/>
      <c r="P63" s="1"/>
      <c r="Q63" s="1"/>
      <c r="R63" s="1"/>
    </row>
    <row r="64" spans="1:18" x14ac:dyDescent="0.2">
      <c r="A64" s="1"/>
      <c r="B64" s="1"/>
      <c r="C64" s="1"/>
      <c r="D64" s="1"/>
      <c r="E64" s="1"/>
      <c r="F64" s="1"/>
      <c r="G64" s="1"/>
      <c r="H64" s="1"/>
      <c r="I64" s="1"/>
      <c r="J64" s="1"/>
      <c r="K64" s="1"/>
      <c r="L64" s="1"/>
      <c r="M64" s="1"/>
      <c r="N64" s="1"/>
      <c r="O64" s="1"/>
      <c r="P64" s="1"/>
      <c r="Q64" s="1"/>
      <c r="R64" s="1"/>
    </row>
    <row r="65" spans="1:18" x14ac:dyDescent="0.2">
      <c r="A65" s="1"/>
      <c r="B65" s="1"/>
      <c r="C65" s="1"/>
      <c r="D65" s="1"/>
      <c r="E65" s="1"/>
      <c r="F65" s="1"/>
      <c r="G65" s="1"/>
      <c r="H65" s="1"/>
      <c r="I65" s="1"/>
      <c r="J65" s="1"/>
      <c r="K65" s="1"/>
      <c r="L65" s="1"/>
      <c r="M65" s="1"/>
      <c r="N65" s="1"/>
      <c r="O65" s="1"/>
      <c r="P65" s="1"/>
      <c r="Q65" s="1"/>
      <c r="R65" s="1"/>
    </row>
    <row r="66" spans="1:18" x14ac:dyDescent="0.2">
      <c r="A66" s="1"/>
      <c r="B66" s="1"/>
      <c r="C66" s="1"/>
      <c r="D66" s="1"/>
      <c r="E66" s="1"/>
      <c r="F66" s="1"/>
      <c r="G66" s="1"/>
      <c r="H66" s="1"/>
      <c r="I66" s="1"/>
      <c r="J66" s="1"/>
      <c r="K66" s="1"/>
      <c r="L66" s="1"/>
      <c r="M66" s="1"/>
      <c r="N66" s="1"/>
      <c r="O66" s="1"/>
      <c r="P66" s="1"/>
      <c r="Q66" s="1"/>
      <c r="R66" s="1"/>
    </row>
    <row r="67" spans="1:18" x14ac:dyDescent="0.2">
      <c r="A67" s="1"/>
      <c r="B67" s="1"/>
      <c r="C67" s="1"/>
      <c r="D67" s="1"/>
      <c r="E67" s="1"/>
      <c r="F67" s="1"/>
      <c r="G67" s="1"/>
      <c r="H67" s="1"/>
      <c r="I67" s="1"/>
      <c r="J67" s="1"/>
      <c r="K67" s="1"/>
      <c r="L67" s="1"/>
      <c r="M67" s="1"/>
      <c r="N67" s="1"/>
      <c r="O67" s="1"/>
      <c r="P67" s="1"/>
      <c r="Q67" s="1"/>
      <c r="R67" s="1"/>
    </row>
    <row r="68" spans="1:18" x14ac:dyDescent="0.2">
      <c r="A68" s="1"/>
      <c r="B68" s="1"/>
      <c r="C68" s="1"/>
      <c r="D68" s="1"/>
      <c r="E68" s="1"/>
      <c r="F68" s="1"/>
      <c r="G68" s="1"/>
      <c r="H68" s="1"/>
      <c r="I68" s="1"/>
      <c r="J68" s="1"/>
      <c r="K68" s="1"/>
      <c r="L68" s="1"/>
      <c r="M68" s="1"/>
      <c r="N68" s="1"/>
      <c r="O68" s="1"/>
      <c r="P68" s="1"/>
      <c r="Q68" s="1"/>
      <c r="R68" s="1"/>
    </row>
    <row r="69" spans="1:18" x14ac:dyDescent="0.2">
      <c r="A69" s="1"/>
      <c r="B69" s="1"/>
      <c r="C69" s="1"/>
      <c r="D69" s="1"/>
      <c r="E69" s="1"/>
      <c r="F69" s="1"/>
      <c r="G69" s="1"/>
      <c r="H69" s="1"/>
      <c r="I69" s="1"/>
      <c r="J69" s="1"/>
      <c r="K69" s="1"/>
      <c r="L69" s="1"/>
      <c r="M69" s="1"/>
      <c r="N69" s="1"/>
      <c r="O69" s="1"/>
      <c r="P69" s="1"/>
      <c r="Q69" s="1"/>
      <c r="R69" s="1"/>
    </row>
    <row r="70" spans="1:18" x14ac:dyDescent="0.2">
      <c r="A70" s="1"/>
      <c r="B70" s="1"/>
      <c r="C70" s="1"/>
      <c r="D70" s="1"/>
      <c r="E70" s="1"/>
      <c r="F70" s="1"/>
      <c r="G70" s="1"/>
      <c r="H70" s="1"/>
      <c r="I70" s="1"/>
      <c r="J70" s="1"/>
      <c r="K70" s="1"/>
      <c r="L70" s="1"/>
      <c r="M70" s="1"/>
      <c r="N70" s="1"/>
      <c r="O70" s="1"/>
      <c r="P70" s="1"/>
      <c r="Q70" s="1"/>
      <c r="R70" s="1"/>
    </row>
    <row r="71" spans="1:18" x14ac:dyDescent="0.2">
      <c r="A71" s="1"/>
      <c r="B71" s="1"/>
      <c r="C71" s="1"/>
      <c r="D71" s="1"/>
      <c r="E71" s="1"/>
      <c r="F71" s="1"/>
      <c r="G71" s="1"/>
      <c r="H71" s="1"/>
      <c r="I71" s="1"/>
      <c r="J71" s="1"/>
      <c r="K71" s="1"/>
      <c r="L71" s="1"/>
      <c r="M71" s="1"/>
      <c r="N71" s="1"/>
      <c r="O71" s="1"/>
      <c r="P71" s="1"/>
      <c r="Q71" s="1"/>
      <c r="R71" s="1"/>
    </row>
    <row r="72" spans="1:18" x14ac:dyDescent="0.2">
      <c r="A72" s="1"/>
      <c r="B72" s="1"/>
      <c r="C72" s="1"/>
      <c r="D72" s="1"/>
      <c r="E72" s="1"/>
      <c r="F72" s="1"/>
      <c r="G72" s="1"/>
      <c r="H72" s="1"/>
      <c r="I72" s="1"/>
      <c r="J72" s="1"/>
      <c r="K72" s="1"/>
      <c r="L72" s="1"/>
      <c r="M72" s="1"/>
      <c r="N72" s="1"/>
      <c r="O72" s="1"/>
      <c r="P72" s="1"/>
      <c r="Q72" s="1"/>
      <c r="R72" s="1"/>
    </row>
    <row r="73" spans="1:18" x14ac:dyDescent="0.2">
      <c r="A73" s="1"/>
      <c r="B73" s="1"/>
      <c r="C73" s="1"/>
      <c r="D73" s="1"/>
      <c r="E73" s="1"/>
      <c r="F73" s="1"/>
      <c r="G73" s="1"/>
      <c r="H73" s="1"/>
      <c r="I73" s="1"/>
      <c r="J73" s="1"/>
      <c r="K73" s="1"/>
      <c r="L73" s="1"/>
      <c r="M73" s="1"/>
      <c r="N73" s="1"/>
      <c r="O73" s="1"/>
      <c r="P73" s="1"/>
      <c r="Q73" s="1"/>
      <c r="R73" s="1"/>
    </row>
    <row r="74" spans="1:18" x14ac:dyDescent="0.2">
      <c r="A74" s="1"/>
      <c r="B74" s="1"/>
      <c r="C74" s="1"/>
      <c r="D74" s="1"/>
      <c r="E74" s="1"/>
      <c r="F74" s="1"/>
      <c r="G74" s="1"/>
      <c r="H74" s="1"/>
      <c r="I74" s="1"/>
      <c r="J74" s="1"/>
      <c r="K74" s="1"/>
      <c r="L74" s="1"/>
      <c r="M74" s="1"/>
      <c r="N74" s="1"/>
      <c r="O74" s="1"/>
      <c r="P74" s="1"/>
      <c r="Q74" s="1"/>
      <c r="R74" s="1"/>
    </row>
    <row r="75" spans="1:18" x14ac:dyDescent="0.2">
      <c r="A75" s="1"/>
      <c r="B75" s="1"/>
      <c r="C75" s="1"/>
      <c r="D75" s="1"/>
      <c r="E75" s="1"/>
      <c r="F75" s="1"/>
      <c r="G75" s="1"/>
      <c r="H75" s="1"/>
      <c r="I75" s="1"/>
      <c r="J75" s="1"/>
      <c r="K75" s="1"/>
      <c r="L75" s="1"/>
      <c r="M75" s="1"/>
      <c r="N75" s="1"/>
      <c r="O75" s="1"/>
      <c r="P75" s="1"/>
      <c r="Q75" s="1"/>
      <c r="R75" s="1"/>
    </row>
    <row r="76" spans="1:18" x14ac:dyDescent="0.2">
      <c r="A76" s="1"/>
      <c r="B76" s="1"/>
      <c r="C76" s="1"/>
      <c r="D76" s="1"/>
      <c r="E76" s="1"/>
      <c r="F76" s="1"/>
      <c r="G76" s="1"/>
      <c r="H76" s="1"/>
      <c r="I76" s="1"/>
      <c r="J76" s="1"/>
      <c r="K76" s="1"/>
      <c r="L76" s="1"/>
      <c r="M76" s="1"/>
      <c r="N76" s="1"/>
      <c r="O76" s="1"/>
      <c r="P76" s="1"/>
      <c r="Q76" s="1"/>
      <c r="R76" s="1"/>
    </row>
    <row r="77" spans="1:18" x14ac:dyDescent="0.2">
      <c r="A77" s="1"/>
      <c r="B77" s="1"/>
      <c r="C77" s="1"/>
      <c r="D77" s="1"/>
      <c r="E77" s="1"/>
      <c r="F77" s="1"/>
      <c r="G77" s="1"/>
      <c r="H77" s="1"/>
      <c r="I77" s="1"/>
      <c r="J77" s="1"/>
      <c r="K77" s="1"/>
      <c r="L77" s="1"/>
      <c r="M77" s="1"/>
      <c r="N77" s="1"/>
      <c r="O77" s="1"/>
      <c r="P77" s="1"/>
      <c r="Q77" s="1"/>
      <c r="R77" s="1"/>
    </row>
    <row r="78" spans="1:18" x14ac:dyDescent="0.2">
      <c r="A78" s="1"/>
      <c r="B78" s="1"/>
      <c r="C78" s="1"/>
      <c r="D78" s="1"/>
      <c r="E78" s="1"/>
      <c r="F78" s="1"/>
      <c r="G78" s="1"/>
      <c r="H78" s="1"/>
      <c r="I78" s="1"/>
      <c r="J78" s="1"/>
      <c r="K78" s="1"/>
      <c r="L78" s="1"/>
      <c r="M78" s="1"/>
      <c r="N78" s="1"/>
      <c r="O78" s="1"/>
      <c r="P78" s="1"/>
      <c r="Q78" s="1"/>
      <c r="R78" s="1"/>
    </row>
    <row r="79" spans="1:18" x14ac:dyDescent="0.2">
      <c r="A79" s="1"/>
      <c r="B79" s="1"/>
      <c r="C79" s="1"/>
      <c r="D79" s="1"/>
      <c r="E79" s="1"/>
      <c r="F79" s="1"/>
      <c r="G79" s="1"/>
      <c r="H79" s="1"/>
      <c r="I79" s="1"/>
      <c r="J79" s="1"/>
      <c r="K79" s="1"/>
      <c r="L79" s="1"/>
      <c r="M79" s="1"/>
      <c r="N79" s="1"/>
      <c r="O79" s="1"/>
      <c r="P79" s="1"/>
      <c r="Q79" s="1"/>
      <c r="R79" s="1"/>
    </row>
    <row r="80" spans="1:18" x14ac:dyDescent="0.2">
      <c r="A80" s="1"/>
      <c r="B80" s="1"/>
      <c r="C80" s="1"/>
      <c r="D80" s="1"/>
      <c r="E80" s="1"/>
      <c r="F80" s="1"/>
      <c r="G80" s="1"/>
      <c r="H80" s="1"/>
      <c r="I80" s="1"/>
      <c r="J80" s="1"/>
      <c r="K80" s="1"/>
      <c r="L80" s="1"/>
      <c r="M80" s="1"/>
      <c r="N80" s="1"/>
      <c r="O80" s="1"/>
      <c r="P80" s="1"/>
      <c r="Q80" s="1"/>
      <c r="R80" s="1"/>
    </row>
    <row r="81" spans="1:18" x14ac:dyDescent="0.2">
      <c r="A81" s="1"/>
      <c r="B81" s="1"/>
      <c r="C81" s="1"/>
      <c r="D81" s="1"/>
      <c r="E81" s="1"/>
      <c r="F81" s="1"/>
      <c r="G81" s="1"/>
      <c r="H81" s="1"/>
      <c r="I81" s="1"/>
      <c r="J81" s="1"/>
      <c r="K81" s="1"/>
      <c r="L81" s="1"/>
      <c r="M81" s="1"/>
      <c r="N81" s="1"/>
      <c r="O81" s="1"/>
      <c r="P81" s="1"/>
      <c r="Q81" s="1"/>
      <c r="R81" s="1"/>
    </row>
    <row r="82" spans="1:18" x14ac:dyDescent="0.2">
      <c r="A82" s="1"/>
      <c r="B82" s="1"/>
      <c r="C82" s="1"/>
      <c r="D82" s="1"/>
      <c r="E82" s="1"/>
      <c r="F82" s="1"/>
      <c r="G82" s="1"/>
      <c r="H82" s="1"/>
      <c r="I82" s="1"/>
      <c r="J82" s="1"/>
      <c r="K82" s="1"/>
      <c r="L82" s="1"/>
      <c r="M82" s="1"/>
      <c r="N82" s="1"/>
      <c r="O82" s="1"/>
      <c r="P82" s="1"/>
      <c r="Q82" s="1"/>
      <c r="R82" s="1"/>
    </row>
    <row r="83" spans="1:18" x14ac:dyDescent="0.2">
      <c r="A83" s="1"/>
      <c r="B83" s="1"/>
      <c r="C83" s="1"/>
      <c r="D83" s="1"/>
      <c r="E83" s="1"/>
      <c r="F83" s="1"/>
      <c r="G83" s="1"/>
      <c r="H83" s="1"/>
      <c r="I83" s="1"/>
      <c r="J83" s="1"/>
      <c r="K83" s="1"/>
      <c r="L83" s="1"/>
      <c r="M83" s="1"/>
      <c r="N83" s="1"/>
      <c r="O83" s="1"/>
      <c r="P83" s="1"/>
      <c r="Q83" s="1"/>
      <c r="R83" s="1"/>
    </row>
    <row r="84" spans="1:18" x14ac:dyDescent="0.2">
      <c r="A84" s="1"/>
      <c r="B84" s="1"/>
      <c r="C84" s="1"/>
      <c r="D84" s="1"/>
      <c r="E84" s="1"/>
      <c r="F84" s="1"/>
      <c r="G84" s="1"/>
      <c r="H84" s="1"/>
      <c r="I84" s="1"/>
      <c r="J84" s="1"/>
      <c r="K84" s="1"/>
      <c r="L84" s="1"/>
      <c r="M84" s="1"/>
      <c r="N84" s="1"/>
      <c r="O84" s="1"/>
      <c r="P84" s="1"/>
      <c r="Q84" s="1"/>
      <c r="R84" s="1"/>
    </row>
    <row r="85" spans="1:18" x14ac:dyDescent="0.2">
      <c r="A85" s="1"/>
      <c r="B85" s="1"/>
      <c r="C85" s="1"/>
      <c r="D85" s="1"/>
      <c r="E85" s="1"/>
      <c r="F85" s="1"/>
      <c r="G85" s="1"/>
      <c r="H85" s="1"/>
      <c r="I85" s="1"/>
      <c r="J85" s="1"/>
      <c r="K85" s="1"/>
      <c r="L85" s="1"/>
      <c r="M85" s="1"/>
      <c r="N85" s="1"/>
      <c r="O85" s="1"/>
      <c r="P85" s="1"/>
      <c r="Q85" s="1"/>
      <c r="R85" s="1"/>
    </row>
    <row r="86" spans="1:18" x14ac:dyDescent="0.2">
      <c r="A86" s="1"/>
      <c r="B86" s="1"/>
      <c r="C86" s="1"/>
      <c r="D86" s="1"/>
      <c r="E86" s="1"/>
      <c r="F86" s="1"/>
      <c r="G86" s="1"/>
      <c r="H86" s="1"/>
      <c r="I86" s="1"/>
      <c r="J86" s="1"/>
      <c r="K86" s="1"/>
      <c r="L86" s="1"/>
      <c r="M86" s="1"/>
      <c r="N86" s="1"/>
      <c r="O86" s="1"/>
      <c r="P86" s="1"/>
      <c r="Q86" s="1"/>
      <c r="R86" s="1"/>
    </row>
    <row r="87" spans="1:18" x14ac:dyDescent="0.2">
      <c r="A87" s="1"/>
      <c r="B87" s="1"/>
      <c r="C87" s="1"/>
      <c r="D87" s="1"/>
      <c r="E87" s="1"/>
      <c r="F87" s="1"/>
      <c r="G87" s="1"/>
      <c r="H87" s="1"/>
      <c r="I87" s="1"/>
      <c r="J87" s="1"/>
      <c r="K87" s="1"/>
      <c r="L87" s="1"/>
      <c r="M87" s="1"/>
      <c r="N87" s="1"/>
      <c r="O87" s="1"/>
      <c r="P87" s="1"/>
      <c r="Q87" s="1"/>
      <c r="R87" s="1"/>
    </row>
    <row r="88" spans="1:18" x14ac:dyDescent="0.2">
      <c r="A88" s="1"/>
      <c r="B88" s="1"/>
      <c r="C88" s="1"/>
      <c r="D88" s="1"/>
      <c r="E88" s="1"/>
      <c r="F88" s="1"/>
      <c r="G88" s="1"/>
      <c r="H88" s="1"/>
      <c r="I88" s="1"/>
      <c r="J88" s="1"/>
      <c r="K88" s="1"/>
      <c r="L88" s="1"/>
      <c r="M88" s="1"/>
      <c r="N88" s="1"/>
      <c r="O88" s="1"/>
      <c r="P88" s="1"/>
      <c r="Q88" s="1"/>
      <c r="R88" s="1"/>
    </row>
    <row r="89" spans="1:18" x14ac:dyDescent="0.2">
      <c r="A89" s="1"/>
      <c r="B89" s="1"/>
      <c r="C89" s="1"/>
      <c r="D89" s="1"/>
      <c r="E89" s="1"/>
      <c r="F89" s="1"/>
      <c r="G89" s="1"/>
      <c r="H89" s="1"/>
      <c r="I89" s="1"/>
      <c r="J89" s="1"/>
      <c r="K89" s="1"/>
      <c r="L89" s="1"/>
      <c r="M89" s="1"/>
      <c r="N89" s="1"/>
      <c r="O89" s="1"/>
      <c r="P89" s="1"/>
      <c r="Q89" s="1"/>
      <c r="R89" s="1"/>
    </row>
    <row r="90" spans="1:18" x14ac:dyDescent="0.2">
      <c r="A90" s="1"/>
      <c r="B90" s="1"/>
      <c r="C90" s="1"/>
      <c r="D90" s="1"/>
      <c r="E90" s="1"/>
      <c r="F90" s="1"/>
      <c r="G90" s="1"/>
      <c r="H90" s="1"/>
      <c r="I90" s="1"/>
      <c r="J90" s="1"/>
      <c r="K90" s="1"/>
      <c r="L90" s="1"/>
      <c r="M90" s="1"/>
      <c r="N90" s="1"/>
      <c r="O90" s="1"/>
      <c r="P90" s="1"/>
      <c r="Q90" s="1"/>
      <c r="R90" s="1"/>
    </row>
    <row r="91" spans="1:18" x14ac:dyDescent="0.2">
      <c r="A91" s="1"/>
      <c r="B91" s="1"/>
      <c r="C91" s="1"/>
      <c r="D91" s="1"/>
      <c r="E91" s="1"/>
      <c r="F91" s="1"/>
      <c r="G91" s="1"/>
      <c r="H91" s="1"/>
      <c r="I91" s="1"/>
      <c r="J91" s="1"/>
      <c r="K91" s="1"/>
      <c r="L91" s="1"/>
      <c r="M91" s="1"/>
      <c r="N91" s="1"/>
      <c r="O91" s="1"/>
      <c r="P91" s="1"/>
      <c r="Q91" s="1"/>
      <c r="R91" s="1"/>
    </row>
    <row r="92" spans="1:18" x14ac:dyDescent="0.2">
      <c r="A92" s="1"/>
      <c r="B92" s="1"/>
      <c r="C92" s="1"/>
      <c r="D92" s="1"/>
      <c r="E92" s="1"/>
      <c r="F92" s="1"/>
      <c r="G92" s="1"/>
      <c r="H92" s="1"/>
      <c r="I92" s="1"/>
      <c r="J92" s="1"/>
      <c r="K92" s="1"/>
      <c r="L92" s="1"/>
      <c r="M92" s="1"/>
      <c r="N92" s="1"/>
      <c r="O92" s="1"/>
      <c r="P92" s="1"/>
      <c r="Q92" s="1"/>
      <c r="R92" s="1"/>
    </row>
    <row r="93" spans="1:18" x14ac:dyDescent="0.2">
      <c r="A93" s="1"/>
      <c r="B93" s="1"/>
      <c r="C93" s="1"/>
      <c r="D93" s="1"/>
      <c r="E93" s="1"/>
      <c r="F93" s="1"/>
      <c r="G93" s="1"/>
      <c r="H93" s="1"/>
      <c r="I93" s="1"/>
      <c r="J93" s="1"/>
      <c r="K93" s="1"/>
      <c r="L93" s="1"/>
      <c r="M93" s="1"/>
      <c r="N93" s="1"/>
      <c r="O93" s="1"/>
      <c r="P93" s="1"/>
      <c r="Q93" s="1"/>
      <c r="R93" s="1"/>
    </row>
    <row r="94" spans="1:18" x14ac:dyDescent="0.2">
      <c r="A94" s="1"/>
      <c r="B94" s="1"/>
      <c r="C94" s="1"/>
      <c r="D94" s="1"/>
      <c r="E94" s="1"/>
      <c r="F94" s="1"/>
      <c r="G94" s="1"/>
      <c r="H94" s="1"/>
      <c r="I94" s="1"/>
      <c r="J94" s="1"/>
      <c r="K94" s="1"/>
      <c r="L94" s="1"/>
      <c r="M94" s="1"/>
      <c r="N94" s="1"/>
      <c r="O94" s="1"/>
      <c r="P94" s="1"/>
      <c r="Q94" s="1"/>
      <c r="R94" s="1"/>
    </row>
    <row r="95" spans="1:18" x14ac:dyDescent="0.2">
      <c r="A95" s="1"/>
      <c r="B95" s="1"/>
      <c r="C95" s="1"/>
      <c r="D95" s="1"/>
      <c r="E95" s="1"/>
      <c r="F95" s="1"/>
      <c r="G95" s="1"/>
      <c r="H95" s="1"/>
      <c r="I95" s="1"/>
      <c r="J95" s="1"/>
      <c r="K95" s="1"/>
      <c r="L95" s="1"/>
      <c r="M95" s="1"/>
      <c r="N95" s="1"/>
      <c r="O95" s="1"/>
      <c r="P95" s="1"/>
      <c r="Q95" s="1"/>
      <c r="R95" s="1"/>
    </row>
    <row r="96" spans="1:18" x14ac:dyDescent="0.2">
      <c r="A96" s="1"/>
      <c r="B96" s="1"/>
      <c r="C96" s="1"/>
      <c r="D96" s="1"/>
      <c r="E96" s="1"/>
      <c r="F96" s="1"/>
      <c r="G96" s="1"/>
      <c r="H96" s="1"/>
      <c r="I96" s="1"/>
      <c r="J96" s="1"/>
      <c r="K96" s="1"/>
      <c r="L96" s="1"/>
      <c r="M96" s="1"/>
      <c r="N96" s="1"/>
      <c r="O96" s="1"/>
      <c r="P96" s="1"/>
      <c r="Q96" s="1"/>
      <c r="R96" s="1"/>
    </row>
    <row r="97" spans="1:18" x14ac:dyDescent="0.2">
      <c r="A97" s="1"/>
      <c r="B97" s="1"/>
      <c r="C97" s="1"/>
      <c r="D97" s="1"/>
      <c r="E97" s="1"/>
      <c r="F97" s="1"/>
      <c r="G97" s="1"/>
      <c r="H97" s="1"/>
      <c r="I97" s="1"/>
      <c r="J97" s="1"/>
      <c r="K97" s="1"/>
      <c r="L97" s="1"/>
      <c r="M97" s="1"/>
      <c r="N97" s="1"/>
      <c r="O97" s="1"/>
      <c r="P97" s="1"/>
      <c r="Q97" s="1"/>
      <c r="R97" s="1"/>
    </row>
    <row r="98" spans="1:18" x14ac:dyDescent="0.2">
      <c r="A98" s="1"/>
      <c r="B98" s="1"/>
      <c r="C98" s="1"/>
      <c r="D98" s="1"/>
      <c r="E98" s="1"/>
      <c r="F98" s="1"/>
      <c r="G98" s="1"/>
      <c r="H98" s="1"/>
      <c r="I98" s="1"/>
      <c r="J98" s="1"/>
      <c r="K98" s="1"/>
      <c r="L98" s="1"/>
      <c r="M98" s="1"/>
      <c r="N98" s="1"/>
      <c r="O98" s="1"/>
      <c r="P98" s="1"/>
      <c r="Q98" s="1"/>
      <c r="R98" s="1"/>
    </row>
    <row r="99" spans="1:18" x14ac:dyDescent="0.2">
      <c r="A99" s="1"/>
      <c r="B99" s="1"/>
      <c r="C99" s="1"/>
      <c r="D99" s="1"/>
      <c r="E99" s="1"/>
      <c r="F99" s="1"/>
      <c r="G99" s="1"/>
      <c r="H99" s="1"/>
      <c r="I99" s="1"/>
      <c r="J99" s="1"/>
      <c r="K99" s="1"/>
      <c r="L99" s="1"/>
      <c r="M99" s="1"/>
      <c r="N99" s="1"/>
      <c r="O99" s="1"/>
      <c r="P99" s="1"/>
      <c r="Q99" s="1"/>
      <c r="R99" s="1"/>
    </row>
    <row r="100" spans="1:18" x14ac:dyDescent="0.2">
      <c r="A100" s="1"/>
      <c r="B100" s="1"/>
      <c r="C100" s="1"/>
      <c r="D100" s="1"/>
      <c r="E100" s="1"/>
      <c r="F100" s="1"/>
      <c r="G100" s="1"/>
      <c r="H100" s="1"/>
      <c r="I100" s="1"/>
      <c r="J100" s="1"/>
      <c r="K100" s="1"/>
      <c r="L100" s="1"/>
      <c r="M100" s="1"/>
      <c r="N100" s="1"/>
      <c r="O100" s="1"/>
      <c r="P100" s="1"/>
      <c r="Q100" s="1"/>
      <c r="R100" s="1"/>
    </row>
    <row r="101" spans="1:18" x14ac:dyDescent="0.2">
      <c r="A101" s="1"/>
      <c r="B101" s="1"/>
      <c r="C101" s="1"/>
      <c r="D101" s="1"/>
      <c r="E101" s="1"/>
      <c r="F101" s="1"/>
      <c r="G101" s="1"/>
      <c r="H101" s="1"/>
      <c r="I101" s="1"/>
      <c r="J101" s="1"/>
      <c r="K101" s="1"/>
      <c r="L101" s="1"/>
      <c r="M101" s="1"/>
      <c r="N101" s="1"/>
      <c r="O101" s="1"/>
      <c r="P101" s="1"/>
      <c r="Q101" s="1"/>
      <c r="R101" s="1"/>
    </row>
    <row r="102" spans="1:18" x14ac:dyDescent="0.2">
      <c r="A102" s="1"/>
      <c r="B102" s="1"/>
      <c r="C102" s="1"/>
      <c r="D102" s="1"/>
      <c r="E102" s="1"/>
      <c r="F102" s="1"/>
      <c r="G102" s="1"/>
      <c r="H102" s="1"/>
      <c r="I102" s="1"/>
      <c r="J102" s="1"/>
      <c r="K102" s="1"/>
      <c r="L102" s="1"/>
      <c r="M102" s="1"/>
      <c r="N102" s="1"/>
      <c r="O102" s="1"/>
      <c r="P102" s="1"/>
      <c r="Q102" s="1"/>
      <c r="R102" s="1"/>
    </row>
    <row r="103" spans="1:18" x14ac:dyDescent="0.2">
      <c r="A103" s="1"/>
      <c r="B103" s="1"/>
      <c r="C103" s="1"/>
      <c r="D103" s="1"/>
      <c r="E103" s="1"/>
      <c r="F103" s="1"/>
      <c r="G103" s="1"/>
      <c r="H103" s="1"/>
      <c r="I103" s="1"/>
      <c r="J103" s="1"/>
      <c r="K103" s="1"/>
      <c r="L103" s="1"/>
      <c r="M103" s="1"/>
      <c r="N103" s="1"/>
      <c r="O103" s="1"/>
      <c r="P103" s="1"/>
      <c r="Q103" s="1"/>
      <c r="R103" s="1"/>
    </row>
    <row r="104" spans="1:18" x14ac:dyDescent="0.2">
      <c r="A104" s="1"/>
      <c r="B104" s="1"/>
      <c r="C104" s="1"/>
      <c r="D104" s="1"/>
      <c r="E104" s="1"/>
      <c r="F104" s="1"/>
      <c r="G104" s="1"/>
      <c r="H104" s="1"/>
      <c r="I104" s="1"/>
      <c r="J104" s="1"/>
      <c r="K104" s="1"/>
      <c r="L104" s="1"/>
      <c r="M104" s="1"/>
      <c r="N104" s="1"/>
      <c r="O104" s="1"/>
      <c r="P104" s="1"/>
      <c r="Q104" s="1"/>
      <c r="R104" s="1"/>
    </row>
    <row r="105" spans="1:18" x14ac:dyDescent="0.2">
      <c r="A105" s="1"/>
      <c r="B105" s="1"/>
      <c r="C105" s="1"/>
      <c r="D105" s="1"/>
      <c r="E105" s="1"/>
      <c r="F105" s="1"/>
      <c r="G105" s="1"/>
      <c r="H105" s="1"/>
      <c r="I105" s="1"/>
      <c r="J105" s="1"/>
      <c r="K105" s="1"/>
      <c r="L105" s="1"/>
      <c r="M105" s="1"/>
      <c r="N105" s="1"/>
      <c r="O105" s="1"/>
      <c r="P105" s="1"/>
      <c r="Q105" s="1"/>
      <c r="R105" s="1"/>
    </row>
    <row r="106" spans="1:18" x14ac:dyDescent="0.2">
      <c r="A106" s="1"/>
      <c r="B106" s="1"/>
      <c r="C106" s="1"/>
      <c r="D106" s="1"/>
      <c r="E106" s="1"/>
      <c r="F106" s="1"/>
      <c r="G106" s="1"/>
      <c r="H106" s="1"/>
      <c r="I106" s="1"/>
      <c r="J106" s="1"/>
      <c r="K106" s="1"/>
      <c r="L106" s="1"/>
      <c r="M106" s="1"/>
      <c r="N106" s="1"/>
      <c r="O106" s="1"/>
      <c r="P106" s="1"/>
      <c r="Q106" s="1"/>
      <c r="R106" s="1"/>
    </row>
    <row r="107" spans="1:18" x14ac:dyDescent="0.2">
      <c r="A107" s="1"/>
      <c r="B107" s="1"/>
      <c r="C107" s="1"/>
      <c r="D107" s="1"/>
      <c r="E107" s="1"/>
      <c r="F107" s="1"/>
      <c r="G107" s="1"/>
      <c r="H107" s="1"/>
      <c r="I107" s="1"/>
      <c r="J107" s="1"/>
      <c r="K107" s="1"/>
      <c r="L107" s="1"/>
      <c r="M107" s="1"/>
      <c r="N107" s="1"/>
      <c r="O107" s="1"/>
      <c r="P107" s="1"/>
      <c r="Q107" s="1"/>
      <c r="R107" s="1"/>
    </row>
    <row r="108" spans="1:18" x14ac:dyDescent="0.2">
      <c r="A108" s="1"/>
      <c r="B108" s="1"/>
      <c r="C108" s="1"/>
      <c r="D108" s="1"/>
      <c r="E108" s="1"/>
      <c r="F108" s="1"/>
      <c r="G108" s="1"/>
      <c r="H108" s="1"/>
      <c r="I108" s="1"/>
      <c r="J108" s="1"/>
      <c r="K108" s="1"/>
      <c r="L108" s="1"/>
      <c r="M108" s="1"/>
      <c r="N108" s="1"/>
      <c r="O108" s="1"/>
      <c r="P108" s="1"/>
      <c r="Q108" s="1"/>
      <c r="R108" s="1"/>
    </row>
    <row r="109" spans="1:18" x14ac:dyDescent="0.2">
      <c r="A109" s="1"/>
      <c r="B109" s="1"/>
      <c r="C109" s="1"/>
      <c r="D109" s="1"/>
      <c r="E109" s="1"/>
      <c r="F109" s="1"/>
      <c r="G109" s="1"/>
      <c r="H109" s="1"/>
      <c r="I109" s="1"/>
      <c r="J109" s="1"/>
      <c r="K109" s="1"/>
      <c r="L109" s="1"/>
      <c r="M109" s="1"/>
      <c r="N109" s="1"/>
      <c r="O109" s="1"/>
      <c r="P109" s="1"/>
      <c r="Q109" s="1"/>
      <c r="R109" s="1"/>
    </row>
    <row r="110" spans="1:18" x14ac:dyDescent="0.2">
      <c r="A110" s="1"/>
      <c r="B110" s="1"/>
      <c r="C110" s="1"/>
      <c r="D110" s="1"/>
      <c r="E110" s="1"/>
      <c r="F110" s="1"/>
      <c r="G110" s="1"/>
      <c r="H110" s="1"/>
      <c r="I110" s="1"/>
      <c r="J110" s="1"/>
      <c r="K110" s="1"/>
      <c r="L110" s="1"/>
      <c r="M110" s="1"/>
      <c r="N110" s="1"/>
      <c r="O110" s="1"/>
      <c r="P110" s="1"/>
      <c r="Q110" s="1"/>
      <c r="R110" s="1"/>
    </row>
    <row r="111" spans="1:18" x14ac:dyDescent="0.2">
      <c r="A111" s="1"/>
      <c r="B111" s="1"/>
      <c r="C111" s="1"/>
      <c r="D111" s="1"/>
      <c r="E111" s="1"/>
      <c r="F111" s="1"/>
      <c r="G111" s="1"/>
      <c r="H111" s="1"/>
      <c r="I111" s="1"/>
      <c r="J111" s="1"/>
      <c r="K111" s="1"/>
      <c r="L111" s="1"/>
      <c r="M111" s="1"/>
      <c r="N111" s="1"/>
      <c r="O111" s="1"/>
      <c r="P111" s="1"/>
      <c r="Q111" s="1"/>
      <c r="R111" s="1"/>
    </row>
    <row r="112" spans="1:18" x14ac:dyDescent="0.2">
      <c r="A112" s="1"/>
      <c r="B112" s="1"/>
      <c r="C112" s="1"/>
      <c r="D112" s="1"/>
      <c r="E112" s="1"/>
      <c r="F112" s="1"/>
      <c r="G112" s="1"/>
      <c r="H112" s="1"/>
      <c r="I112" s="1"/>
      <c r="J112" s="1"/>
      <c r="K112" s="1"/>
      <c r="L112" s="1"/>
      <c r="M112" s="1"/>
      <c r="N112" s="1"/>
      <c r="O112" s="1"/>
      <c r="P112" s="1"/>
      <c r="Q112" s="1"/>
      <c r="R112" s="1"/>
    </row>
    <row r="113" spans="1:18" x14ac:dyDescent="0.2">
      <c r="A113" s="1"/>
      <c r="B113" s="1"/>
      <c r="C113" s="1"/>
      <c r="D113" s="1"/>
      <c r="E113" s="1"/>
      <c r="F113" s="1"/>
      <c r="G113" s="1"/>
      <c r="H113" s="1"/>
      <c r="I113" s="1"/>
      <c r="J113" s="1"/>
      <c r="K113" s="1"/>
      <c r="L113" s="1"/>
      <c r="M113" s="1"/>
      <c r="N113" s="1"/>
      <c r="O113" s="1"/>
      <c r="P113" s="1"/>
      <c r="Q113" s="1"/>
      <c r="R113" s="1"/>
    </row>
    <row r="114" spans="1:18" x14ac:dyDescent="0.2">
      <c r="A114" s="1"/>
      <c r="B114" s="1"/>
      <c r="C114" s="1"/>
      <c r="D114" s="1"/>
      <c r="E114" s="1"/>
      <c r="F114" s="1"/>
      <c r="G114" s="1"/>
      <c r="H114" s="1"/>
      <c r="I114" s="1"/>
      <c r="J114" s="1"/>
      <c r="K114" s="1"/>
      <c r="L114" s="1"/>
      <c r="M114" s="1"/>
      <c r="N114" s="1"/>
      <c r="O114" s="1"/>
      <c r="P114" s="1"/>
      <c r="Q114" s="1"/>
      <c r="R114" s="1"/>
    </row>
    <row r="115" spans="1:18" x14ac:dyDescent="0.2">
      <c r="A115" s="1"/>
      <c r="B115" s="1"/>
      <c r="C115" s="1"/>
      <c r="D115" s="1"/>
      <c r="E115" s="1"/>
      <c r="F115" s="1"/>
      <c r="G115" s="1"/>
      <c r="H115" s="1"/>
      <c r="I115" s="1"/>
      <c r="J115" s="1"/>
      <c r="K115" s="1"/>
      <c r="L115" s="1"/>
      <c r="M115" s="1"/>
      <c r="N115" s="1"/>
      <c r="O115" s="1"/>
      <c r="P115" s="1"/>
      <c r="Q115" s="1"/>
      <c r="R115" s="1"/>
    </row>
    <row r="116" spans="1:18" x14ac:dyDescent="0.2">
      <c r="A116" s="1"/>
      <c r="B116" s="1"/>
      <c r="C116" s="1"/>
      <c r="D116" s="1"/>
      <c r="E116" s="1"/>
      <c r="F116" s="1"/>
      <c r="G116" s="1"/>
      <c r="H116" s="1"/>
      <c r="I116" s="1"/>
      <c r="J116" s="1"/>
      <c r="K116" s="1"/>
      <c r="L116" s="1"/>
      <c r="M116" s="1"/>
      <c r="N116" s="1"/>
      <c r="O116" s="1"/>
      <c r="P116" s="1"/>
      <c r="Q116" s="1"/>
      <c r="R116" s="1"/>
    </row>
    <row r="117" spans="1:18" x14ac:dyDescent="0.2">
      <c r="A117" s="1"/>
      <c r="B117" s="1"/>
      <c r="C117" s="1"/>
      <c r="D117" s="1"/>
      <c r="E117" s="1"/>
      <c r="F117" s="1"/>
      <c r="G117" s="1"/>
      <c r="H117" s="1"/>
      <c r="I117" s="1"/>
      <c r="J117" s="1"/>
      <c r="K117" s="1"/>
      <c r="L117" s="1"/>
      <c r="M117" s="1"/>
      <c r="N117" s="1"/>
      <c r="O117" s="1"/>
      <c r="P117" s="1"/>
      <c r="Q117" s="1"/>
      <c r="R117" s="1"/>
    </row>
    <row r="118" spans="1:18" x14ac:dyDescent="0.2">
      <c r="A118" s="1"/>
      <c r="B118" s="1"/>
      <c r="C118" s="1"/>
      <c r="D118" s="1"/>
      <c r="E118" s="1"/>
      <c r="F118" s="1"/>
      <c r="G118" s="1"/>
      <c r="H118" s="1"/>
      <c r="I118" s="1"/>
      <c r="J118" s="1"/>
      <c r="K118" s="1"/>
      <c r="L118" s="1"/>
      <c r="M118" s="1"/>
      <c r="N118" s="1"/>
      <c r="O118" s="1"/>
      <c r="P118" s="1"/>
      <c r="Q118" s="1"/>
      <c r="R118" s="1"/>
    </row>
    <row r="119" spans="1:18" x14ac:dyDescent="0.2">
      <c r="A119" s="1"/>
      <c r="B119" s="1"/>
      <c r="C119" s="1"/>
      <c r="D119" s="1"/>
      <c r="E119" s="1"/>
      <c r="F119" s="1"/>
      <c r="G119" s="1"/>
      <c r="H119" s="1"/>
      <c r="I119" s="1"/>
      <c r="J119" s="1"/>
      <c r="K119" s="1"/>
      <c r="L119" s="1"/>
      <c r="M119" s="1"/>
      <c r="N119" s="1"/>
      <c r="O119" s="1"/>
      <c r="P119" s="1"/>
      <c r="Q119" s="1"/>
      <c r="R119" s="1"/>
    </row>
    <row r="120" spans="1:18" x14ac:dyDescent="0.2">
      <c r="A120" s="1"/>
      <c r="B120" s="1"/>
      <c r="C120" s="1"/>
      <c r="D120" s="1"/>
      <c r="E120" s="1"/>
      <c r="F120" s="1"/>
      <c r="G120" s="1"/>
      <c r="H120" s="1"/>
      <c r="I120" s="1"/>
      <c r="J120" s="1"/>
      <c r="K120" s="1"/>
      <c r="L120" s="1"/>
      <c r="M120" s="1"/>
      <c r="N120" s="1"/>
      <c r="O120" s="1"/>
      <c r="P120" s="1"/>
      <c r="Q120" s="1"/>
      <c r="R120" s="1"/>
    </row>
    <row r="121" spans="1:18" x14ac:dyDescent="0.2">
      <c r="A121" s="1"/>
      <c r="B121" s="1"/>
      <c r="C121" s="1"/>
      <c r="D121" s="1"/>
      <c r="E121" s="1"/>
      <c r="F121" s="1"/>
      <c r="G121" s="1"/>
      <c r="H121" s="1"/>
      <c r="I121" s="1"/>
      <c r="J121" s="1"/>
      <c r="K121" s="1"/>
      <c r="L121" s="1"/>
      <c r="M121" s="1"/>
      <c r="N121" s="1"/>
      <c r="O121" s="1"/>
      <c r="P121" s="1"/>
      <c r="Q121" s="1"/>
      <c r="R121" s="1"/>
    </row>
    <row r="122" spans="1:18" x14ac:dyDescent="0.2">
      <c r="A122" s="1"/>
      <c r="B122" s="1"/>
      <c r="C122" s="1"/>
      <c r="D122" s="1"/>
      <c r="E122" s="1"/>
      <c r="F122" s="1"/>
      <c r="G122" s="1"/>
      <c r="H122" s="1"/>
      <c r="I122" s="1"/>
      <c r="J122" s="1"/>
      <c r="K122" s="1"/>
      <c r="L122" s="1"/>
      <c r="M122" s="1"/>
      <c r="N122" s="1"/>
      <c r="O122" s="1"/>
      <c r="P122" s="1"/>
      <c r="Q122" s="1"/>
      <c r="R122" s="1"/>
    </row>
    <row r="123" spans="1:18" x14ac:dyDescent="0.2">
      <c r="A123" s="1"/>
      <c r="B123" s="1"/>
      <c r="C123" s="1"/>
      <c r="D123" s="1"/>
      <c r="E123" s="1"/>
      <c r="F123" s="1"/>
      <c r="G123" s="1"/>
      <c r="H123" s="1"/>
      <c r="I123" s="1"/>
      <c r="J123" s="1"/>
      <c r="K123" s="1"/>
      <c r="L123" s="1"/>
      <c r="M123" s="1"/>
      <c r="N123" s="1"/>
      <c r="O123" s="1"/>
      <c r="P123" s="1"/>
      <c r="Q123" s="1"/>
      <c r="R123" s="1"/>
    </row>
    <row r="124" spans="1:18" x14ac:dyDescent="0.2">
      <c r="A124" s="1"/>
      <c r="B124" s="1"/>
      <c r="C124" s="1"/>
      <c r="D124" s="1"/>
      <c r="E124" s="1"/>
      <c r="F124" s="1"/>
      <c r="G124" s="1"/>
      <c r="H124" s="1"/>
      <c r="I124" s="1"/>
      <c r="J124" s="1"/>
      <c r="K124" s="1"/>
      <c r="L124" s="1"/>
      <c r="M124" s="1"/>
      <c r="N124" s="1"/>
      <c r="O124" s="1"/>
      <c r="P124" s="1"/>
      <c r="Q124" s="1"/>
      <c r="R124" s="1"/>
    </row>
    <row r="125" spans="1:18" x14ac:dyDescent="0.2">
      <c r="A125" s="1"/>
      <c r="B125" s="1"/>
      <c r="C125" s="1"/>
      <c r="D125" s="1"/>
      <c r="E125" s="1"/>
      <c r="F125" s="1"/>
      <c r="G125" s="1"/>
      <c r="H125" s="1"/>
      <c r="I125" s="1"/>
      <c r="J125" s="1"/>
      <c r="K125" s="1"/>
      <c r="L125" s="1"/>
      <c r="M125" s="1"/>
      <c r="N125" s="1"/>
      <c r="O125" s="1"/>
      <c r="P125" s="1"/>
      <c r="Q125" s="1"/>
      <c r="R125" s="1"/>
    </row>
    <row r="126" spans="1:18" x14ac:dyDescent="0.2">
      <c r="A126" s="1"/>
      <c r="B126" s="1"/>
      <c r="C126" s="1"/>
      <c r="D126" s="1"/>
      <c r="E126" s="1"/>
      <c r="F126" s="1"/>
      <c r="G126" s="1"/>
      <c r="H126" s="1"/>
      <c r="I126" s="1"/>
      <c r="J126" s="1"/>
      <c r="K126" s="1"/>
      <c r="L126" s="1"/>
      <c r="M126" s="1"/>
      <c r="N126" s="1"/>
      <c r="O126" s="1"/>
      <c r="P126" s="1"/>
      <c r="Q126" s="1"/>
      <c r="R126" s="1"/>
    </row>
    <row r="127" spans="1:18" x14ac:dyDescent="0.2">
      <c r="A127" s="1"/>
      <c r="B127" s="1"/>
      <c r="C127" s="1"/>
      <c r="D127" s="1"/>
      <c r="E127" s="1"/>
      <c r="F127" s="1"/>
      <c r="G127" s="1"/>
      <c r="H127" s="1"/>
      <c r="I127" s="1"/>
      <c r="J127" s="1"/>
      <c r="K127" s="1"/>
      <c r="L127" s="1"/>
      <c r="M127" s="1"/>
      <c r="N127" s="1"/>
      <c r="O127" s="1"/>
      <c r="P127" s="1"/>
      <c r="Q127" s="1"/>
      <c r="R127" s="1"/>
    </row>
    <row r="128" spans="1:18" x14ac:dyDescent="0.2">
      <c r="A128" s="1"/>
      <c r="B128" s="1"/>
      <c r="C128" s="1"/>
      <c r="D128" s="1"/>
      <c r="E128" s="1"/>
      <c r="F128" s="1"/>
      <c r="G128" s="1"/>
      <c r="H128" s="1"/>
      <c r="I128" s="1"/>
      <c r="J128" s="1"/>
      <c r="K128" s="1"/>
      <c r="L128" s="1"/>
      <c r="M128" s="1"/>
      <c r="N128" s="1"/>
      <c r="O128" s="1"/>
      <c r="P128" s="1"/>
      <c r="Q128" s="1"/>
      <c r="R128" s="1"/>
    </row>
    <row r="129" spans="1:18" x14ac:dyDescent="0.2">
      <c r="A129" s="1"/>
      <c r="B129" s="1"/>
      <c r="C129" s="1"/>
      <c r="D129" s="1"/>
      <c r="E129" s="1"/>
      <c r="F129" s="1"/>
      <c r="G129" s="1"/>
      <c r="H129" s="1"/>
      <c r="I129" s="1"/>
      <c r="J129" s="1"/>
      <c r="K129" s="1"/>
      <c r="L129" s="1"/>
      <c r="M129" s="1"/>
      <c r="N129" s="1"/>
      <c r="O129" s="1"/>
      <c r="P129" s="1"/>
      <c r="Q129" s="1"/>
      <c r="R129" s="1"/>
    </row>
    <row r="130" spans="1:18" x14ac:dyDescent="0.2">
      <c r="A130" s="1"/>
      <c r="B130" s="1"/>
      <c r="C130" s="1"/>
      <c r="D130" s="1"/>
      <c r="E130" s="1"/>
      <c r="F130" s="1"/>
      <c r="G130" s="1"/>
      <c r="H130" s="1"/>
      <c r="I130" s="1"/>
      <c r="J130" s="1"/>
      <c r="K130" s="1"/>
      <c r="L130" s="1"/>
      <c r="M130" s="1"/>
      <c r="N130" s="1"/>
      <c r="O130" s="1"/>
      <c r="P130" s="1"/>
      <c r="Q130" s="1"/>
      <c r="R130" s="1"/>
    </row>
    <row r="131" spans="1:18" x14ac:dyDescent="0.2">
      <c r="A131" s="1"/>
      <c r="B131" s="1"/>
      <c r="C131" s="1"/>
      <c r="D131" s="1"/>
      <c r="E131" s="1"/>
      <c r="F131" s="1"/>
      <c r="G131" s="1"/>
      <c r="H131" s="1"/>
      <c r="I131" s="1"/>
      <c r="J131" s="1"/>
      <c r="K131" s="1"/>
      <c r="L131" s="1"/>
      <c r="M131" s="1"/>
      <c r="N131" s="1"/>
      <c r="O131" s="1"/>
      <c r="P131" s="1"/>
      <c r="Q131" s="1"/>
      <c r="R131" s="1"/>
    </row>
    <row r="132" spans="1:18" x14ac:dyDescent="0.2">
      <c r="A132" s="1"/>
      <c r="B132" s="1"/>
      <c r="C132" s="1"/>
      <c r="D132" s="1"/>
      <c r="E132" s="1"/>
      <c r="F132" s="1"/>
      <c r="G132" s="1"/>
      <c r="H132" s="1"/>
      <c r="I132" s="1"/>
      <c r="J132" s="1"/>
      <c r="K132" s="1"/>
      <c r="L132" s="1"/>
      <c r="M132" s="1"/>
      <c r="N132" s="1"/>
      <c r="O132" s="1"/>
      <c r="P132" s="1"/>
      <c r="Q132" s="1"/>
      <c r="R132" s="1"/>
    </row>
    <row r="133" spans="1:18" x14ac:dyDescent="0.2">
      <c r="A133" s="1"/>
      <c r="B133" s="1"/>
      <c r="C133" s="1"/>
      <c r="D133" s="1"/>
      <c r="E133" s="1"/>
      <c r="F133" s="1"/>
      <c r="G133" s="1"/>
      <c r="H133" s="1"/>
      <c r="I133" s="1"/>
      <c r="J133" s="1"/>
      <c r="K133" s="1"/>
      <c r="L133" s="1"/>
      <c r="M133" s="1"/>
      <c r="N133" s="1"/>
      <c r="O133" s="1"/>
      <c r="P133" s="1"/>
      <c r="Q133" s="1"/>
      <c r="R133" s="1"/>
    </row>
    <row r="134" spans="1:18" x14ac:dyDescent="0.2">
      <c r="A134" s="1"/>
      <c r="B134" s="1"/>
      <c r="C134" s="1"/>
      <c r="D134" s="1"/>
      <c r="E134" s="1"/>
      <c r="F134" s="1"/>
      <c r="G134" s="1"/>
      <c r="H134" s="1"/>
      <c r="I134" s="1"/>
      <c r="J134" s="1"/>
      <c r="K134" s="1"/>
      <c r="L134" s="1"/>
      <c r="M134" s="1"/>
      <c r="N134" s="1"/>
      <c r="O134" s="1"/>
      <c r="P134" s="1"/>
      <c r="Q134" s="1"/>
      <c r="R134" s="1"/>
    </row>
    <row r="135" spans="1:18" x14ac:dyDescent="0.2">
      <c r="A135" s="1"/>
      <c r="B135" s="1"/>
      <c r="C135" s="1"/>
      <c r="D135" s="1"/>
      <c r="E135" s="1"/>
      <c r="F135" s="1"/>
      <c r="G135" s="1"/>
      <c r="H135" s="1"/>
      <c r="I135" s="1"/>
      <c r="J135" s="1"/>
      <c r="K135" s="1"/>
      <c r="L135" s="1"/>
      <c r="M135" s="1"/>
      <c r="N135" s="1"/>
      <c r="O135" s="1"/>
      <c r="P135" s="1"/>
      <c r="Q135" s="1"/>
      <c r="R135" s="1"/>
    </row>
    <row r="136" spans="1:18" x14ac:dyDescent="0.2">
      <c r="A136" s="1"/>
      <c r="B136" s="1"/>
      <c r="C136" s="1"/>
      <c r="D136" s="1"/>
      <c r="E136" s="1"/>
      <c r="F136" s="1"/>
      <c r="G136" s="1"/>
      <c r="H136" s="1"/>
      <c r="I136" s="1"/>
      <c r="J136" s="1"/>
      <c r="K136" s="1"/>
      <c r="L136" s="1"/>
      <c r="M136" s="1"/>
      <c r="N136" s="1"/>
      <c r="O136" s="1"/>
      <c r="P136" s="1"/>
      <c r="Q136" s="1"/>
      <c r="R136" s="1"/>
    </row>
    <row r="137" spans="1:18" x14ac:dyDescent="0.2">
      <c r="A137" s="1"/>
      <c r="B137" s="1"/>
      <c r="C137" s="1"/>
      <c r="D137" s="1"/>
      <c r="E137" s="1"/>
      <c r="F137" s="1"/>
      <c r="G137" s="1"/>
      <c r="H137" s="1"/>
      <c r="I137" s="1"/>
      <c r="J137" s="1"/>
      <c r="K137" s="1"/>
      <c r="L137" s="1"/>
      <c r="M137" s="1"/>
      <c r="N137" s="1"/>
      <c r="O137" s="1"/>
      <c r="P137" s="1"/>
      <c r="Q137" s="1"/>
      <c r="R137" s="1"/>
    </row>
    <row r="138" spans="1:18" x14ac:dyDescent="0.2">
      <c r="A138" s="1"/>
      <c r="B138" s="1"/>
      <c r="C138" s="1"/>
      <c r="D138" s="1"/>
      <c r="E138" s="1"/>
      <c r="F138" s="1"/>
      <c r="G138" s="1"/>
      <c r="H138" s="1"/>
      <c r="I138" s="1"/>
      <c r="J138" s="1"/>
      <c r="K138" s="1"/>
      <c r="L138" s="1"/>
      <c r="M138" s="1"/>
      <c r="N138" s="1"/>
      <c r="O138" s="1"/>
      <c r="P138" s="1"/>
      <c r="Q138" s="1"/>
      <c r="R138" s="1"/>
    </row>
    <row r="139" spans="1:18" x14ac:dyDescent="0.2">
      <c r="A139" s="1"/>
      <c r="B139" s="1"/>
      <c r="C139" s="1"/>
      <c r="D139" s="1"/>
      <c r="E139" s="1"/>
      <c r="F139" s="1"/>
      <c r="G139" s="1"/>
      <c r="H139" s="1"/>
      <c r="I139" s="1"/>
      <c r="J139" s="1"/>
      <c r="K139" s="1"/>
      <c r="L139" s="1"/>
      <c r="M139" s="1"/>
      <c r="N139" s="1"/>
      <c r="O139" s="1"/>
      <c r="P139" s="1"/>
      <c r="Q139" s="1"/>
      <c r="R139" s="1"/>
    </row>
    <row r="140" spans="1:18" x14ac:dyDescent="0.2">
      <c r="A140" s="1"/>
      <c r="B140" s="1"/>
      <c r="C140" s="1"/>
      <c r="D140" s="1"/>
      <c r="E140" s="1"/>
      <c r="F140" s="1"/>
      <c r="G140" s="1"/>
      <c r="H140" s="1"/>
      <c r="I140" s="1"/>
      <c r="J140" s="1"/>
      <c r="K140" s="1"/>
      <c r="L140" s="1"/>
      <c r="M140" s="1"/>
      <c r="N140" s="1"/>
      <c r="O140" s="1"/>
      <c r="P140" s="1"/>
      <c r="Q140" s="1"/>
      <c r="R140" s="1"/>
    </row>
    <row r="141" spans="1:18" x14ac:dyDescent="0.2">
      <c r="A141" s="1"/>
      <c r="B141" s="1"/>
      <c r="C141" s="1"/>
      <c r="D141" s="1"/>
      <c r="E141" s="1"/>
      <c r="F141" s="1"/>
      <c r="G141" s="1"/>
      <c r="H141" s="1"/>
      <c r="I141" s="1"/>
      <c r="J141" s="1"/>
      <c r="K141" s="1"/>
      <c r="L141" s="1"/>
      <c r="M141" s="1"/>
      <c r="N141" s="1"/>
      <c r="O141" s="1"/>
      <c r="P141" s="1"/>
      <c r="Q141" s="1"/>
      <c r="R141" s="1"/>
    </row>
    <row r="142" spans="1:18" x14ac:dyDescent="0.2">
      <c r="A142" s="1"/>
      <c r="B142" s="1"/>
      <c r="C142" s="1"/>
      <c r="D142" s="1"/>
      <c r="E142" s="1"/>
      <c r="F142" s="1"/>
      <c r="G142" s="1"/>
      <c r="H142" s="1"/>
      <c r="I142" s="1"/>
      <c r="J142" s="1"/>
      <c r="K142" s="1"/>
      <c r="L142" s="1"/>
      <c r="M142" s="1"/>
      <c r="N142" s="1"/>
      <c r="O142" s="1"/>
      <c r="P142" s="1"/>
      <c r="Q142" s="1"/>
      <c r="R142" s="1"/>
    </row>
    <row r="143" spans="1:18" x14ac:dyDescent="0.2">
      <c r="A143" s="1"/>
      <c r="B143" s="1"/>
      <c r="C143" s="1"/>
      <c r="D143" s="1"/>
      <c r="E143" s="1"/>
      <c r="F143" s="1"/>
      <c r="G143" s="1"/>
      <c r="H143" s="1"/>
      <c r="I143" s="1"/>
      <c r="J143" s="1"/>
      <c r="K143" s="1"/>
      <c r="L143" s="1"/>
      <c r="M143" s="1"/>
      <c r="N143" s="1"/>
      <c r="O143" s="1"/>
      <c r="P143" s="1"/>
      <c r="Q143" s="1"/>
      <c r="R143" s="1"/>
    </row>
    <row r="144" spans="1:18" x14ac:dyDescent="0.2">
      <c r="A144" s="1"/>
      <c r="B144" s="1"/>
      <c r="C144" s="1"/>
      <c r="D144" s="1"/>
      <c r="E144" s="1"/>
      <c r="F144" s="1"/>
      <c r="G144" s="1"/>
      <c r="H144" s="1"/>
      <c r="I144" s="1"/>
      <c r="J144" s="1"/>
      <c r="K144" s="1"/>
      <c r="L144" s="1"/>
      <c r="M144" s="1"/>
      <c r="N144" s="1"/>
      <c r="O144" s="1"/>
      <c r="P144" s="1"/>
      <c r="Q144" s="1"/>
      <c r="R144" s="1"/>
    </row>
    <row r="145" spans="1:18" x14ac:dyDescent="0.2">
      <c r="A145" s="1"/>
      <c r="B145" s="1"/>
      <c r="C145" s="1"/>
      <c r="D145" s="1"/>
      <c r="E145" s="1"/>
      <c r="F145" s="1"/>
      <c r="G145" s="1"/>
      <c r="H145" s="1"/>
      <c r="I145" s="1"/>
      <c r="J145" s="1"/>
      <c r="K145" s="1"/>
      <c r="L145" s="1"/>
      <c r="M145" s="1"/>
      <c r="N145" s="1"/>
      <c r="O145" s="1"/>
      <c r="P145" s="1"/>
      <c r="Q145" s="1"/>
      <c r="R145" s="1"/>
    </row>
    <row r="146" spans="1:18" x14ac:dyDescent="0.2">
      <c r="A146" s="1"/>
      <c r="B146" s="1"/>
      <c r="C146" s="1"/>
      <c r="D146" s="1"/>
      <c r="E146" s="1"/>
      <c r="F146" s="1"/>
      <c r="G146" s="1"/>
      <c r="H146" s="1"/>
      <c r="I146" s="1"/>
      <c r="J146" s="1"/>
      <c r="K146" s="1"/>
      <c r="L146" s="1"/>
      <c r="M146" s="1"/>
      <c r="N146" s="1"/>
      <c r="O146" s="1"/>
      <c r="P146" s="1"/>
      <c r="Q146" s="1"/>
      <c r="R146" s="1"/>
    </row>
    <row r="147" spans="1:18" x14ac:dyDescent="0.2">
      <c r="A147" s="1"/>
      <c r="B147" s="1"/>
      <c r="C147" s="1"/>
      <c r="D147" s="1"/>
      <c r="E147" s="1"/>
      <c r="F147" s="1"/>
      <c r="G147" s="1"/>
      <c r="H147" s="1"/>
      <c r="I147" s="1"/>
      <c r="J147" s="1"/>
      <c r="K147" s="1"/>
      <c r="L147" s="1"/>
      <c r="M147" s="1"/>
      <c r="N147" s="1"/>
      <c r="O147" s="1"/>
      <c r="P147" s="1"/>
      <c r="Q147" s="1"/>
      <c r="R147" s="1"/>
    </row>
    <row r="148" spans="1:18" x14ac:dyDescent="0.2">
      <c r="A148" s="1"/>
      <c r="B148" s="1"/>
      <c r="C148" s="1"/>
      <c r="D148" s="1"/>
      <c r="E148" s="1"/>
      <c r="F148" s="1"/>
      <c r="G148" s="1"/>
      <c r="H148" s="1"/>
      <c r="I148" s="1"/>
      <c r="J148" s="1"/>
      <c r="K148" s="1"/>
      <c r="L148" s="1"/>
      <c r="M148" s="1"/>
      <c r="N148" s="1"/>
      <c r="O148" s="1"/>
      <c r="P148" s="1"/>
      <c r="Q148" s="1"/>
      <c r="R148" s="1"/>
    </row>
    <row r="149" spans="1:18" x14ac:dyDescent="0.2">
      <c r="A149" s="1"/>
      <c r="B149" s="1"/>
      <c r="C149" s="1"/>
      <c r="D149" s="1"/>
      <c r="E149" s="1"/>
      <c r="F149" s="1"/>
      <c r="G149" s="1"/>
      <c r="H149" s="1"/>
      <c r="I149" s="1"/>
      <c r="J149" s="1"/>
      <c r="K149" s="1"/>
      <c r="L149" s="1"/>
      <c r="M149" s="1"/>
      <c r="N149" s="1"/>
      <c r="O149" s="1"/>
      <c r="P149" s="1"/>
      <c r="Q149" s="1"/>
      <c r="R149" s="1"/>
    </row>
    <row r="150" spans="1:18" x14ac:dyDescent="0.2">
      <c r="A150" s="1"/>
      <c r="B150" s="1"/>
      <c r="C150" s="1"/>
      <c r="D150" s="1"/>
      <c r="E150" s="1"/>
      <c r="F150" s="1"/>
      <c r="G150" s="1"/>
      <c r="H150" s="1"/>
      <c r="I150" s="1"/>
      <c r="J150" s="1"/>
      <c r="K150" s="1"/>
      <c r="L150" s="1"/>
      <c r="M150" s="1"/>
      <c r="N150" s="1"/>
      <c r="O150" s="1"/>
      <c r="P150" s="1"/>
      <c r="Q150" s="1"/>
      <c r="R150" s="1"/>
    </row>
    <row r="151" spans="1:18" x14ac:dyDescent="0.2">
      <c r="A151" s="1"/>
      <c r="B151" s="1"/>
      <c r="C151" s="1"/>
      <c r="D151" s="1"/>
      <c r="E151" s="1"/>
      <c r="F151" s="1"/>
      <c r="G151" s="1"/>
      <c r="H151" s="1"/>
      <c r="I151" s="1"/>
      <c r="J151" s="1"/>
      <c r="K151" s="1"/>
      <c r="L151" s="1"/>
      <c r="M151" s="1"/>
      <c r="N151" s="1"/>
      <c r="O151" s="1"/>
      <c r="P151" s="1"/>
      <c r="Q151" s="1"/>
      <c r="R151" s="1"/>
    </row>
    <row r="152" spans="1:18" x14ac:dyDescent="0.2">
      <c r="A152" s="1"/>
      <c r="B152" s="1"/>
      <c r="C152" s="1"/>
      <c r="D152" s="1"/>
      <c r="E152" s="1"/>
      <c r="F152" s="1"/>
      <c r="G152" s="1"/>
      <c r="H152" s="1"/>
      <c r="I152" s="1"/>
      <c r="J152" s="1"/>
      <c r="K152" s="1"/>
      <c r="L152" s="1"/>
      <c r="M152" s="1"/>
      <c r="N152" s="1"/>
      <c r="O152" s="1"/>
      <c r="P152" s="1"/>
      <c r="Q152" s="1"/>
      <c r="R152" s="1"/>
    </row>
    <row r="153" spans="1:18" x14ac:dyDescent="0.2">
      <c r="A153" s="1"/>
      <c r="B153" s="1"/>
      <c r="C153" s="1"/>
      <c r="D153" s="1"/>
      <c r="E153" s="1"/>
      <c r="F153" s="1"/>
      <c r="G153" s="1"/>
      <c r="H153" s="1"/>
      <c r="I153" s="1"/>
      <c r="J153" s="1"/>
      <c r="K153" s="1"/>
      <c r="L153" s="1"/>
      <c r="M153" s="1"/>
      <c r="N153" s="1"/>
      <c r="O153" s="1"/>
      <c r="P153" s="1"/>
      <c r="Q153" s="1"/>
      <c r="R153" s="1"/>
    </row>
    <row r="154" spans="1:18" x14ac:dyDescent="0.2">
      <c r="A154" s="1"/>
      <c r="B154" s="1"/>
      <c r="C154" s="1"/>
      <c r="D154" s="1"/>
      <c r="E154" s="1"/>
      <c r="F154" s="1"/>
      <c r="G154" s="1"/>
      <c r="H154" s="1"/>
      <c r="I154" s="1"/>
      <c r="J154" s="1"/>
      <c r="K154" s="1"/>
      <c r="L154" s="1"/>
      <c r="M154" s="1"/>
      <c r="N154" s="1"/>
      <c r="O154" s="1"/>
      <c r="P154" s="1"/>
      <c r="Q154" s="1"/>
      <c r="R154" s="1"/>
    </row>
    <row r="155" spans="1:18" x14ac:dyDescent="0.2">
      <c r="A155" s="1"/>
      <c r="B155" s="1"/>
      <c r="C155" s="1"/>
      <c r="D155" s="1"/>
      <c r="E155" s="1"/>
      <c r="F155" s="1"/>
      <c r="G155" s="1"/>
      <c r="H155" s="1"/>
      <c r="I155" s="1"/>
      <c r="J155" s="1"/>
      <c r="K155" s="1"/>
      <c r="L155" s="1"/>
      <c r="M155" s="1"/>
      <c r="N155" s="1"/>
      <c r="O155" s="1"/>
      <c r="P155" s="1"/>
      <c r="Q155" s="1"/>
      <c r="R155" s="1"/>
    </row>
    <row r="156" spans="1:18" x14ac:dyDescent="0.2">
      <c r="A156" s="1"/>
      <c r="B156" s="1"/>
      <c r="C156" s="1"/>
      <c r="D156" s="1"/>
      <c r="E156" s="1"/>
      <c r="F156" s="1"/>
      <c r="G156" s="1"/>
      <c r="H156" s="1"/>
      <c r="I156" s="1"/>
      <c r="J156" s="1"/>
      <c r="K156" s="1"/>
      <c r="L156" s="1"/>
      <c r="M156" s="1"/>
      <c r="N156" s="1"/>
      <c r="O156" s="1"/>
      <c r="P156" s="1"/>
      <c r="Q156" s="1"/>
      <c r="R156" s="1"/>
    </row>
    <row r="157" spans="1:18" x14ac:dyDescent="0.2">
      <c r="A157" s="1"/>
      <c r="B157" s="1"/>
      <c r="C157" s="1"/>
      <c r="D157" s="1"/>
      <c r="E157" s="1"/>
      <c r="F157" s="1"/>
      <c r="G157" s="1"/>
      <c r="H157" s="1"/>
      <c r="I157" s="1"/>
      <c r="J157" s="1"/>
      <c r="K157" s="1"/>
      <c r="L157" s="1"/>
      <c r="M157" s="1"/>
      <c r="N157" s="1"/>
      <c r="O157" s="1"/>
      <c r="P157" s="1"/>
      <c r="Q157" s="1"/>
      <c r="R157" s="1"/>
    </row>
    <row r="158" spans="1:18" x14ac:dyDescent="0.2">
      <c r="A158" s="1"/>
      <c r="B158" s="1"/>
      <c r="C158" s="1"/>
      <c r="D158" s="1"/>
      <c r="E158" s="1"/>
      <c r="F158" s="1"/>
      <c r="G158" s="1"/>
      <c r="H158" s="1"/>
      <c r="I158" s="1"/>
      <c r="J158" s="1"/>
      <c r="K158" s="1"/>
      <c r="L158" s="1"/>
      <c r="M158" s="1"/>
      <c r="N158" s="1"/>
      <c r="O158" s="1"/>
      <c r="P158" s="1"/>
      <c r="Q158" s="1"/>
      <c r="R158" s="1"/>
    </row>
    <row r="159" spans="1:18" x14ac:dyDescent="0.2">
      <c r="A159" s="1"/>
      <c r="B159" s="1"/>
      <c r="C159" s="1"/>
      <c r="D159" s="1"/>
      <c r="E159" s="1"/>
      <c r="F159" s="1"/>
      <c r="G159" s="1"/>
      <c r="H159" s="1"/>
      <c r="I159" s="1"/>
      <c r="J159" s="1"/>
      <c r="K159" s="1"/>
      <c r="L159" s="1"/>
      <c r="M159" s="1"/>
      <c r="N159" s="1"/>
      <c r="O159" s="1"/>
      <c r="P159" s="1"/>
      <c r="Q159" s="1"/>
      <c r="R159" s="1"/>
    </row>
    <row r="160" spans="1:18" x14ac:dyDescent="0.2">
      <c r="A160" s="1"/>
      <c r="B160" s="1"/>
      <c r="C160" s="1"/>
      <c r="D160" s="1"/>
      <c r="E160" s="1"/>
      <c r="F160" s="1"/>
      <c r="G160" s="1"/>
      <c r="H160" s="1"/>
      <c r="I160" s="1"/>
      <c r="J160" s="1"/>
      <c r="K160" s="1"/>
      <c r="L160" s="1"/>
      <c r="M160" s="1"/>
      <c r="N160" s="1"/>
      <c r="O160" s="1"/>
      <c r="P160" s="1"/>
      <c r="Q160" s="1"/>
      <c r="R160" s="1"/>
    </row>
    <row r="161" spans="1:18" x14ac:dyDescent="0.2">
      <c r="A161" s="1"/>
      <c r="B161" s="1"/>
      <c r="C161" s="1"/>
      <c r="D161" s="1"/>
      <c r="E161" s="1"/>
      <c r="F161" s="1"/>
      <c r="G161" s="1"/>
      <c r="H161" s="1"/>
      <c r="I161" s="1"/>
      <c r="J161" s="1"/>
      <c r="K161" s="1"/>
      <c r="L161" s="1"/>
      <c r="M161" s="1"/>
      <c r="N161" s="1"/>
      <c r="O161" s="1"/>
      <c r="P161" s="1"/>
      <c r="Q161" s="1"/>
      <c r="R161" s="1"/>
    </row>
    <row r="162" spans="1:18" x14ac:dyDescent="0.2">
      <c r="A162" s="1"/>
      <c r="B162" s="1"/>
      <c r="C162" s="1"/>
      <c r="D162" s="1"/>
      <c r="E162" s="1"/>
      <c r="F162" s="1"/>
      <c r="G162" s="1"/>
      <c r="H162" s="1"/>
      <c r="I162" s="1"/>
      <c r="J162" s="1"/>
      <c r="K162" s="1"/>
      <c r="L162" s="1"/>
      <c r="M162" s="1"/>
      <c r="N162" s="1"/>
      <c r="O162" s="1"/>
      <c r="P162" s="1"/>
      <c r="Q162" s="1"/>
      <c r="R162" s="1"/>
    </row>
    <row r="163" spans="1:18" x14ac:dyDescent="0.2">
      <c r="A163" s="1"/>
      <c r="B163" s="1"/>
      <c r="C163" s="1"/>
      <c r="D163" s="1"/>
      <c r="E163" s="1"/>
      <c r="F163" s="1"/>
      <c r="G163" s="1"/>
      <c r="H163" s="1"/>
      <c r="I163" s="1"/>
      <c r="J163" s="1"/>
      <c r="K163" s="1"/>
      <c r="L163" s="1"/>
      <c r="M163" s="1"/>
      <c r="N163" s="1"/>
      <c r="O163" s="1"/>
      <c r="P163" s="1"/>
      <c r="Q163" s="1"/>
      <c r="R163" s="1"/>
    </row>
    <row r="164" spans="1:18" x14ac:dyDescent="0.2">
      <c r="A164" s="1"/>
      <c r="B164" s="1"/>
      <c r="C164" s="1"/>
      <c r="D164" s="1"/>
      <c r="E164" s="1"/>
      <c r="F164" s="1"/>
      <c r="G164" s="1"/>
      <c r="H164" s="1"/>
      <c r="I164" s="1"/>
      <c r="J164" s="1"/>
      <c r="K164" s="1"/>
      <c r="L164" s="1"/>
      <c r="M164" s="1"/>
      <c r="N164" s="1"/>
      <c r="O164" s="1"/>
      <c r="P164" s="1"/>
      <c r="Q164" s="1"/>
      <c r="R164" s="1"/>
    </row>
    <row r="165" spans="1:18" x14ac:dyDescent="0.2">
      <c r="A165" s="1"/>
      <c r="B165" s="1"/>
      <c r="C165" s="1"/>
      <c r="D165" s="1"/>
      <c r="E165" s="1"/>
      <c r="F165" s="1"/>
      <c r="G165" s="1"/>
      <c r="H165" s="1"/>
      <c r="I165" s="1"/>
      <c r="J165" s="1"/>
      <c r="K165" s="1"/>
      <c r="L165" s="1"/>
      <c r="M165" s="1"/>
      <c r="N165" s="1"/>
      <c r="O165" s="1"/>
      <c r="P165" s="1"/>
      <c r="Q165" s="1"/>
      <c r="R165" s="1"/>
    </row>
    <row r="166" spans="1:18" x14ac:dyDescent="0.2">
      <c r="A166" s="1"/>
      <c r="B166" s="1"/>
      <c r="C166" s="1"/>
      <c r="D166" s="1"/>
      <c r="E166" s="1"/>
      <c r="F166" s="1"/>
      <c r="G166" s="1"/>
      <c r="H166" s="1"/>
      <c r="I166" s="1"/>
      <c r="J166" s="1"/>
      <c r="K166" s="1"/>
      <c r="L166" s="1"/>
      <c r="M166" s="1"/>
      <c r="N166" s="1"/>
      <c r="O166" s="1"/>
      <c r="P166" s="1"/>
      <c r="Q166" s="1"/>
      <c r="R166" s="1"/>
    </row>
    <row r="167" spans="1:18" x14ac:dyDescent="0.2">
      <c r="A167" s="1"/>
      <c r="B167" s="1"/>
      <c r="C167" s="1"/>
      <c r="D167" s="1"/>
      <c r="E167" s="1"/>
      <c r="F167" s="1"/>
      <c r="G167" s="1"/>
      <c r="H167" s="1"/>
      <c r="I167" s="1"/>
      <c r="J167" s="1"/>
      <c r="K167" s="1"/>
      <c r="L167" s="1"/>
      <c r="M167" s="1"/>
      <c r="N167" s="1"/>
      <c r="O167" s="1"/>
      <c r="P167" s="1"/>
      <c r="Q167" s="1"/>
      <c r="R167" s="1"/>
    </row>
    <row r="168" spans="1:18" x14ac:dyDescent="0.2">
      <c r="A168" s="1"/>
      <c r="B168" s="1"/>
      <c r="C168" s="1"/>
      <c r="D168" s="1"/>
      <c r="E168" s="1"/>
      <c r="F168" s="1"/>
      <c r="G168" s="1"/>
      <c r="H168" s="1"/>
      <c r="I168" s="1"/>
      <c r="J168" s="1"/>
      <c r="K168" s="1"/>
      <c r="L168" s="1"/>
      <c r="M168" s="1"/>
      <c r="N168" s="1"/>
      <c r="O168" s="1"/>
      <c r="P168" s="1"/>
      <c r="Q168" s="1"/>
      <c r="R168" s="1"/>
    </row>
    <row r="169" spans="1:18" x14ac:dyDescent="0.2">
      <c r="A169" s="1"/>
      <c r="B169" s="1"/>
      <c r="C169" s="1"/>
      <c r="D169" s="1"/>
      <c r="E169" s="1"/>
      <c r="F169" s="1"/>
      <c r="G169" s="1"/>
      <c r="H169" s="1"/>
      <c r="I169" s="1"/>
      <c r="J169" s="1"/>
      <c r="K169" s="1"/>
      <c r="L169" s="1"/>
      <c r="M169" s="1"/>
      <c r="N169" s="1"/>
      <c r="O169" s="1"/>
      <c r="P169" s="1"/>
      <c r="Q169" s="1"/>
      <c r="R169" s="1"/>
    </row>
    <row r="170" spans="1:18" x14ac:dyDescent="0.2">
      <c r="A170" s="1"/>
      <c r="B170" s="1"/>
      <c r="C170" s="1"/>
      <c r="D170" s="1"/>
      <c r="E170" s="1"/>
      <c r="F170" s="1"/>
      <c r="G170" s="1"/>
      <c r="H170" s="1"/>
      <c r="I170" s="1"/>
      <c r="J170" s="1"/>
      <c r="K170" s="1"/>
      <c r="L170" s="1"/>
      <c r="M170" s="1"/>
      <c r="N170" s="1"/>
      <c r="O170" s="1"/>
      <c r="P170" s="1"/>
      <c r="Q170" s="1"/>
      <c r="R170" s="1"/>
    </row>
    <row r="171" spans="1:18" x14ac:dyDescent="0.2">
      <c r="A171" s="1"/>
      <c r="B171" s="1"/>
      <c r="C171" s="1"/>
      <c r="D171" s="1"/>
      <c r="E171" s="1"/>
      <c r="F171" s="1"/>
      <c r="G171" s="1"/>
      <c r="H171" s="1"/>
      <c r="I171" s="1"/>
      <c r="J171" s="1"/>
      <c r="K171" s="1"/>
      <c r="L171" s="1"/>
      <c r="M171" s="1"/>
      <c r="N171" s="1"/>
      <c r="O171" s="1"/>
      <c r="P171" s="1"/>
      <c r="Q171" s="1"/>
      <c r="R171" s="1"/>
    </row>
    <row r="172" spans="1:18" x14ac:dyDescent="0.2">
      <c r="A172" s="1"/>
      <c r="B172" s="1"/>
      <c r="C172" s="1"/>
      <c r="D172" s="1"/>
      <c r="E172" s="1"/>
      <c r="F172" s="1"/>
      <c r="G172" s="1"/>
      <c r="H172" s="1"/>
      <c r="I172" s="1"/>
      <c r="J172" s="1"/>
      <c r="K172" s="1"/>
      <c r="L172" s="1"/>
      <c r="M172" s="1"/>
      <c r="N172" s="1"/>
      <c r="O172" s="1"/>
      <c r="P172" s="1"/>
      <c r="Q172" s="1"/>
      <c r="R172" s="1"/>
    </row>
    <row r="173" spans="1:18" x14ac:dyDescent="0.2">
      <c r="A173" s="1"/>
      <c r="B173" s="1"/>
      <c r="C173" s="1"/>
      <c r="D173" s="1"/>
      <c r="E173" s="1"/>
      <c r="F173" s="1"/>
      <c r="G173" s="1"/>
      <c r="H173" s="1"/>
      <c r="I173" s="1"/>
      <c r="J173" s="1"/>
      <c r="K173" s="1"/>
      <c r="L173" s="1"/>
      <c r="M173" s="1"/>
      <c r="N173" s="1"/>
      <c r="O173" s="1"/>
      <c r="P173" s="1"/>
      <c r="Q173" s="1"/>
      <c r="R173" s="1"/>
    </row>
    <row r="174" spans="1:18" x14ac:dyDescent="0.2">
      <c r="A174" s="1"/>
      <c r="B174" s="1"/>
      <c r="C174" s="1"/>
      <c r="D174" s="1"/>
      <c r="E174" s="1"/>
      <c r="F174" s="1"/>
      <c r="G174" s="1"/>
      <c r="H174" s="1"/>
      <c r="I174" s="1"/>
      <c r="J174" s="1"/>
      <c r="K174" s="1"/>
      <c r="L174" s="1"/>
      <c r="M174" s="1"/>
      <c r="N174" s="1"/>
      <c r="O174" s="1"/>
      <c r="P174" s="1"/>
      <c r="Q174" s="1"/>
      <c r="R174" s="1"/>
    </row>
    <row r="175" spans="1:18" x14ac:dyDescent="0.2">
      <c r="A175" s="1"/>
      <c r="B175" s="1"/>
      <c r="C175" s="1"/>
      <c r="D175" s="1"/>
      <c r="E175" s="1"/>
      <c r="F175" s="1"/>
      <c r="G175" s="1"/>
      <c r="H175" s="1"/>
      <c r="I175" s="1"/>
      <c r="J175" s="1"/>
      <c r="K175" s="1"/>
      <c r="L175" s="1"/>
      <c r="M175" s="1"/>
      <c r="N175" s="1"/>
      <c r="O175" s="1"/>
      <c r="P175" s="1"/>
      <c r="Q175" s="1"/>
      <c r="R175" s="1"/>
    </row>
    <row r="176" spans="1:18" x14ac:dyDescent="0.2">
      <c r="A176" s="1"/>
      <c r="B176" s="1"/>
      <c r="C176" s="1"/>
      <c r="D176" s="1"/>
      <c r="E176" s="1"/>
      <c r="F176" s="1"/>
      <c r="G176" s="1"/>
      <c r="H176" s="1"/>
      <c r="I176" s="1"/>
      <c r="J176" s="1"/>
      <c r="K176" s="1"/>
      <c r="L176" s="1"/>
      <c r="M176" s="1"/>
      <c r="N176" s="1"/>
      <c r="O176" s="1"/>
      <c r="P176" s="1"/>
      <c r="Q176" s="1"/>
      <c r="R176" s="1"/>
    </row>
    <row r="177" spans="1:18" x14ac:dyDescent="0.2">
      <c r="A177" s="1"/>
      <c r="B177" s="1"/>
      <c r="C177" s="1"/>
      <c r="D177" s="1"/>
      <c r="E177" s="1"/>
      <c r="F177" s="1"/>
      <c r="G177" s="1"/>
      <c r="H177" s="1"/>
      <c r="I177" s="1"/>
      <c r="J177" s="1"/>
      <c r="K177" s="1"/>
      <c r="L177" s="1"/>
      <c r="M177" s="1"/>
      <c r="N177" s="1"/>
      <c r="O177" s="1"/>
      <c r="P177" s="1"/>
      <c r="Q177" s="1"/>
      <c r="R177" s="1"/>
    </row>
    <row r="178" spans="1:18" x14ac:dyDescent="0.2">
      <c r="A178" s="1"/>
      <c r="B178" s="1"/>
      <c r="C178" s="1"/>
      <c r="D178" s="1"/>
      <c r="E178" s="1"/>
      <c r="F178" s="1"/>
      <c r="G178" s="1"/>
      <c r="H178" s="1"/>
      <c r="I178" s="1"/>
      <c r="J178" s="1"/>
      <c r="K178" s="1"/>
      <c r="L178" s="1"/>
      <c r="M178" s="1"/>
      <c r="N178" s="1"/>
      <c r="O178" s="1"/>
      <c r="P178" s="1"/>
      <c r="Q178" s="1"/>
      <c r="R178" s="1"/>
    </row>
    <row r="179" spans="1:18" x14ac:dyDescent="0.2">
      <c r="A179" s="1"/>
      <c r="B179" s="1"/>
      <c r="C179" s="1"/>
      <c r="D179" s="1"/>
      <c r="E179" s="1"/>
      <c r="F179" s="1"/>
      <c r="G179" s="1"/>
      <c r="H179" s="1"/>
      <c r="I179" s="1"/>
      <c r="J179" s="1"/>
      <c r="K179" s="1"/>
      <c r="L179" s="1"/>
      <c r="M179" s="1"/>
      <c r="N179" s="1"/>
      <c r="O179" s="1"/>
      <c r="P179" s="1"/>
      <c r="Q179" s="1"/>
      <c r="R179" s="1"/>
    </row>
    <row r="180" spans="1:18" x14ac:dyDescent="0.2">
      <c r="A180" s="1"/>
      <c r="B180" s="1"/>
      <c r="C180" s="1"/>
      <c r="D180" s="1"/>
      <c r="E180" s="1"/>
      <c r="F180" s="1"/>
      <c r="G180" s="1"/>
      <c r="H180" s="1"/>
      <c r="I180" s="1"/>
      <c r="J180" s="1"/>
      <c r="K180" s="1"/>
      <c r="L180" s="1"/>
      <c r="M180" s="1"/>
      <c r="N180" s="1"/>
      <c r="O180" s="1"/>
      <c r="P180" s="1"/>
      <c r="Q180" s="1"/>
      <c r="R180" s="1"/>
    </row>
    <row r="181" spans="1:18" x14ac:dyDescent="0.2">
      <c r="A181" s="1"/>
      <c r="B181" s="1"/>
      <c r="C181" s="1"/>
      <c r="D181" s="1"/>
      <c r="E181" s="1"/>
      <c r="F181" s="1"/>
      <c r="G181" s="1"/>
      <c r="H181" s="1"/>
      <c r="I181" s="1"/>
      <c r="J181" s="1"/>
      <c r="K181" s="1"/>
      <c r="L181" s="1"/>
      <c r="M181" s="1"/>
      <c r="N181" s="1"/>
      <c r="O181" s="1"/>
      <c r="P181" s="1"/>
      <c r="Q181" s="1"/>
      <c r="R181" s="1"/>
    </row>
    <row r="182" spans="1:18" x14ac:dyDescent="0.2">
      <c r="A182" s="1"/>
      <c r="B182" s="1"/>
      <c r="C182" s="1"/>
      <c r="D182" s="1"/>
      <c r="E182" s="1"/>
      <c r="F182" s="1"/>
      <c r="G182" s="1"/>
      <c r="H182" s="1"/>
      <c r="I182" s="1"/>
      <c r="J182" s="1"/>
      <c r="K182" s="1"/>
      <c r="L182" s="1"/>
      <c r="M182" s="1"/>
      <c r="N182" s="1"/>
      <c r="O182" s="1"/>
      <c r="P182" s="1"/>
      <c r="Q182" s="1"/>
      <c r="R182" s="1"/>
    </row>
    <row r="183" spans="1:18" x14ac:dyDescent="0.2">
      <c r="A183" s="1"/>
      <c r="B183" s="1"/>
      <c r="C183" s="1"/>
      <c r="D183" s="1"/>
      <c r="E183" s="1"/>
      <c r="F183" s="1"/>
      <c r="G183" s="1"/>
      <c r="H183" s="1"/>
      <c r="I183" s="1"/>
      <c r="J183" s="1"/>
      <c r="K183" s="1"/>
      <c r="L183" s="1"/>
      <c r="M183" s="1"/>
      <c r="N183" s="1"/>
      <c r="O183" s="1"/>
      <c r="P183" s="1"/>
      <c r="Q183" s="1"/>
      <c r="R183" s="1"/>
    </row>
    <row r="184" spans="1:18" x14ac:dyDescent="0.2">
      <c r="A184" s="1"/>
      <c r="B184" s="1"/>
      <c r="C184" s="1"/>
      <c r="D184" s="1"/>
      <c r="E184" s="1"/>
      <c r="F184" s="1"/>
      <c r="G184" s="1"/>
      <c r="H184" s="1"/>
      <c r="I184" s="1"/>
      <c r="J184" s="1"/>
      <c r="K184" s="1"/>
      <c r="L184" s="1"/>
      <c r="M184" s="1"/>
      <c r="N184" s="1"/>
      <c r="O184" s="1"/>
      <c r="P184" s="1"/>
      <c r="Q184" s="1"/>
      <c r="R184" s="1"/>
    </row>
    <row r="185" spans="1:18" x14ac:dyDescent="0.2">
      <c r="A185" s="1"/>
      <c r="B185" s="1"/>
      <c r="C185" s="1"/>
      <c r="D185" s="1"/>
      <c r="E185" s="1"/>
      <c r="F185" s="1"/>
      <c r="G185" s="1"/>
      <c r="H185" s="1"/>
      <c r="I185" s="1"/>
      <c r="J185" s="1"/>
      <c r="K185" s="1"/>
      <c r="L185" s="1"/>
      <c r="M185" s="1"/>
      <c r="N185" s="1"/>
      <c r="O185" s="1"/>
      <c r="P185" s="1"/>
      <c r="Q185" s="1"/>
      <c r="R185" s="1"/>
    </row>
    <row r="186" spans="1:18" x14ac:dyDescent="0.2">
      <c r="A186" s="1"/>
      <c r="B186" s="1"/>
      <c r="C186" s="1"/>
      <c r="D186" s="1"/>
      <c r="E186" s="1"/>
      <c r="F186" s="1"/>
      <c r="G186" s="1"/>
      <c r="H186" s="1"/>
      <c r="I186" s="1"/>
      <c r="J186" s="1"/>
      <c r="K186" s="1"/>
      <c r="L186" s="1"/>
      <c r="M186" s="1"/>
      <c r="N186" s="1"/>
      <c r="O186" s="1"/>
      <c r="P186" s="1"/>
      <c r="Q186" s="1"/>
      <c r="R186" s="1"/>
    </row>
    <row r="187" spans="1:18" x14ac:dyDescent="0.2">
      <c r="A187" s="1"/>
      <c r="B187" s="1"/>
      <c r="C187" s="1"/>
      <c r="D187" s="1"/>
      <c r="E187" s="1"/>
      <c r="F187" s="1"/>
      <c r="G187" s="1"/>
      <c r="H187" s="1"/>
      <c r="I187" s="1"/>
      <c r="J187" s="1"/>
      <c r="K187" s="1"/>
      <c r="L187" s="1"/>
      <c r="M187" s="1"/>
      <c r="N187" s="1"/>
      <c r="O187" s="1"/>
      <c r="P187" s="1"/>
      <c r="Q187" s="1"/>
      <c r="R187" s="1"/>
    </row>
    <row r="188" spans="1:18" x14ac:dyDescent="0.2">
      <c r="A188" s="1"/>
      <c r="B188" s="1"/>
      <c r="C188" s="1"/>
      <c r="D188" s="1"/>
      <c r="E188" s="1"/>
      <c r="F188" s="1"/>
      <c r="G188" s="1"/>
      <c r="H188" s="1"/>
      <c r="I188" s="1"/>
      <c r="J188" s="1"/>
      <c r="K188" s="1"/>
      <c r="L188" s="1"/>
      <c r="M188" s="1"/>
      <c r="N188" s="1"/>
      <c r="O188" s="1"/>
      <c r="P188" s="1"/>
      <c r="Q188" s="1"/>
      <c r="R188" s="1"/>
    </row>
    <row r="189" spans="1:18" x14ac:dyDescent="0.2">
      <c r="A189" s="1"/>
      <c r="B189" s="1"/>
      <c r="C189" s="1"/>
      <c r="D189" s="1"/>
      <c r="E189" s="1"/>
      <c r="F189" s="1"/>
      <c r="G189" s="1"/>
      <c r="H189" s="1"/>
      <c r="I189" s="1"/>
      <c r="J189" s="1"/>
      <c r="K189" s="1"/>
      <c r="L189" s="1"/>
      <c r="M189" s="1"/>
      <c r="N189" s="1"/>
      <c r="O189" s="1"/>
      <c r="P189" s="1"/>
      <c r="Q189" s="1"/>
      <c r="R189" s="1"/>
    </row>
    <row r="190" spans="1:18" x14ac:dyDescent="0.2">
      <c r="A190" s="1"/>
      <c r="B190" s="1"/>
      <c r="C190" s="1"/>
      <c r="D190" s="1"/>
      <c r="E190" s="1"/>
      <c r="F190" s="1"/>
      <c r="G190" s="1"/>
      <c r="H190" s="1"/>
      <c r="I190" s="1"/>
      <c r="J190" s="1"/>
      <c r="K190" s="1"/>
      <c r="L190" s="1"/>
      <c r="M190" s="1"/>
      <c r="N190" s="1"/>
      <c r="O190" s="1"/>
      <c r="P190" s="1"/>
      <c r="Q190" s="1"/>
      <c r="R190" s="1"/>
    </row>
    <row r="191" spans="1:18" x14ac:dyDescent="0.2">
      <c r="A191" s="1"/>
      <c r="B191" s="1"/>
      <c r="C191" s="1"/>
      <c r="D191" s="1"/>
      <c r="E191" s="1"/>
      <c r="F191" s="1"/>
      <c r="G191" s="1"/>
      <c r="H191" s="1"/>
      <c r="I191" s="1"/>
      <c r="J191" s="1"/>
      <c r="K191" s="1"/>
      <c r="L191" s="1"/>
      <c r="M191" s="1"/>
      <c r="N191" s="1"/>
      <c r="O191" s="1"/>
      <c r="P191" s="1"/>
      <c r="Q191" s="1"/>
      <c r="R191" s="1"/>
    </row>
    <row r="192" spans="1:18" x14ac:dyDescent="0.2">
      <c r="A192" s="1"/>
      <c r="B192" s="1"/>
      <c r="C192" s="1"/>
      <c r="D192" s="1"/>
      <c r="E192" s="1"/>
      <c r="F192" s="1"/>
      <c r="G192" s="1"/>
      <c r="H192" s="1"/>
      <c r="I192" s="1"/>
      <c r="J192" s="1"/>
      <c r="K192" s="1"/>
      <c r="L192" s="1"/>
      <c r="M192" s="1"/>
      <c r="N192" s="1"/>
      <c r="O192" s="1"/>
      <c r="P192" s="1"/>
      <c r="Q192" s="1"/>
      <c r="R192" s="1"/>
    </row>
    <row r="193" spans="1:18" x14ac:dyDescent="0.2">
      <c r="A193" s="1"/>
      <c r="B193" s="1"/>
      <c r="C193" s="1"/>
      <c r="D193" s="1"/>
      <c r="E193" s="1"/>
      <c r="F193" s="1"/>
      <c r="G193" s="1"/>
      <c r="H193" s="1"/>
      <c r="I193" s="1"/>
      <c r="J193" s="1"/>
      <c r="K193" s="1"/>
      <c r="L193" s="1"/>
      <c r="M193" s="1"/>
      <c r="N193" s="1"/>
      <c r="O193" s="1"/>
      <c r="P193" s="1"/>
      <c r="Q193" s="1"/>
      <c r="R193" s="1"/>
    </row>
    <row r="194" spans="1:18" x14ac:dyDescent="0.2">
      <c r="A194" s="1"/>
      <c r="B194" s="1"/>
      <c r="C194" s="1"/>
      <c r="D194" s="1"/>
      <c r="E194" s="1"/>
      <c r="F194" s="1"/>
      <c r="G194" s="1"/>
      <c r="H194" s="1"/>
      <c r="I194" s="1"/>
      <c r="J194" s="1"/>
      <c r="K194" s="1"/>
      <c r="L194" s="1"/>
      <c r="M194" s="1"/>
      <c r="N194" s="1"/>
      <c r="O194" s="1"/>
      <c r="P194" s="1"/>
      <c r="Q194" s="1"/>
      <c r="R194" s="1"/>
    </row>
    <row r="195" spans="1:18" x14ac:dyDescent="0.2">
      <c r="A195" s="1"/>
      <c r="B195" s="1"/>
      <c r="C195" s="1"/>
      <c r="D195" s="1"/>
      <c r="E195" s="1"/>
      <c r="F195" s="1"/>
      <c r="G195" s="1"/>
      <c r="H195" s="1"/>
      <c r="I195" s="1"/>
      <c r="J195" s="1"/>
      <c r="K195" s="1"/>
      <c r="L195" s="1"/>
      <c r="M195" s="1"/>
      <c r="N195" s="1"/>
      <c r="O195" s="1"/>
      <c r="P195" s="1"/>
      <c r="Q195" s="1"/>
      <c r="R195" s="1"/>
    </row>
    <row r="196" spans="1:18" x14ac:dyDescent="0.2">
      <c r="A196" s="1"/>
      <c r="B196" s="1"/>
      <c r="C196" s="1"/>
      <c r="D196" s="1"/>
      <c r="E196" s="1"/>
      <c r="F196" s="1"/>
      <c r="G196" s="1"/>
      <c r="H196" s="1"/>
      <c r="I196" s="1"/>
      <c r="J196" s="1"/>
      <c r="K196" s="1"/>
      <c r="L196" s="1"/>
      <c r="M196" s="1"/>
      <c r="N196" s="1"/>
      <c r="O196" s="1"/>
      <c r="P196" s="1"/>
      <c r="Q196" s="1"/>
      <c r="R196" s="1"/>
    </row>
    <row r="197" spans="1:18" x14ac:dyDescent="0.2">
      <c r="A197" s="1"/>
      <c r="B197" s="1"/>
      <c r="C197" s="1"/>
      <c r="D197" s="1"/>
      <c r="E197" s="1"/>
      <c r="F197" s="1"/>
      <c r="G197" s="1"/>
      <c r="H197" s="1"/>
      <c r="I197" s="1"/>
      <c r="J197" s="1"/>
      <c r="K197" s="1"/>
      <c r="L197" s="1"/>
      <c r="M197" s="1"/>
      <c r="N197" s="1"/>
      <c r="O197" s="1"/>
      <c r="P197" s="1"/>
      <c r="Q197" s="1"/>
      <c r="R197" s="1"/>
    </row>
    <row r="198" spans="1:18" x14ac:dyDescent="0.2">
      <c r="A198" s="1"/>
      <c r="B198" s="1"/>
      <c r="C198" s="1"/>
      <c r="D198" s="1"/>
      <c r="E198" s="1"/>
      <c r="F198" s="1"/>
      <c r="G198" s="1"/>
      <c r="H198" s="1"/>
      <c r="I198" s="1"/>
      <c r="J198" s="1"/>
      <c r="K198" s="1"/>
      <c r="L198" s="1"/>
      <c r="M198" s="1"/>
      <c r="N198" s="1"/>
      <c r="O198" s="1"/>
      <c r="P198" s="1"/>
      <c r="Q198" s="1"/>
      <c r="R198" s="1"/>
    </row>
    <row r="199" spans="1:18" x14ac:dyDescent="0.2">
      <c r="A199" s="1"/>
      <c r="B199" s="1"/>
      <c r="C199" s="1"/>
      <c r="D199" s="1"/>
      <c r="E199" s="1"/>
      <c r="F199" s="1"/>
      <c r="G199" s="1"/>
      <c r="H199" s="1"/>
      <c r="I199" s="1"/>
      <c r="J199" s="1"/>
      <c r="K199" s="1"/>
      <c r="L199" s="1"/>
      <c r="M199" s="1"/>
      <c r="N199" s="1"/>
      <c r="O199" s="1"/>
      <c r="P199" s="1"/>
      <c r="Q199" s="1"/>
      <c r="R199" s="1"/>
    </row>
    <row r="200" spans="1:18" x14ac:dyDescent="0.2">
      <c r="A200" s="1"/>
      <c r="B200" s="1"/>
      <c r="C200" s="1"/>
      <c r="D200" s="1"/>
      <c r="E200" s="1"/>
      <c r="F200" s="1"/>
      <c r="G200" s="1"/>
      <c r="H200" s="1"/>
      <c r="I200" s="1"/>
      <c r="J200" s="1"/>
      <c r="K200" s="1"/>
      <c r="L200" s="1"/>
      <c r="M200" s="1"/>
      <c r="N200" s="1"/>
      <c r="O200" s="1"/>
      <c r="P200" s="1"/>
      <c r="Q200" s="1"/>
      <c r="R200" s="1"/>
    </row>
    <row r="201" spans="1:18" x14ac:dyDescent="0.2">
      <c r="A201" s="1"/>
      <c r="B201" s="1"/>
      <c r="C201" s="1"/>
      <c r="D201" s="1"/>
      <c r="E201" s="1"/>
      <c r="F201" s="1"/>
      <c r="G201" s="1"/>
      <c r="H201" s="1"/>
      <c r="I201" s="1"/>
      <c r="J201" s="1"/>
      <c r="K201" s="1"/>
      <c r="L201" s="1"/>
      <c r="M201" s="1"/>
      <c r="N201" s="1"/>
      <c r="O201" s="1"/>
      <c r="P201" s="1"/>
      <c r="Q201" s="1"/>
      <c r="R201" s="1"/>
    </row>
    <row r="202" spans="1:18" x14ac:dyDescent="0.2">
      <c r="A202" s="1"/>
      <c r="B202" s="1"/>
      <c r="C202" s="1"/>
      <c r="D202" s="1"/>
      <c r="E202" s="1"/>
      <c r="F202" s="1"/>
      <c r="G202" s="1"/>
      <c r="H202" s="1"/>
      <c r="I202" s="1"/>
      <c r="J202" s="1"/>
      <c r="K202" s="1"/>
      <c r="L202" s="1"/>
      <c r="M202" s="1"/>
      <c r="N202" s="1"/>
      <c r="O202" s="1"/>
      <c r="P202" s="1"/>
      <c r="Q202" s="1"/>
      <c r="R202" s="1"/>
    </row>
    <row r="203" spans="1:18" x14ac:dyDescent="0.2">
      <c r="A203" s="1"/>
      <c r="B203" s="1"/>
      <c r="C203" s="1"/>
      <c r="D203" s="1"/>
      <c r="E203" s="1"/>
      <c r="F203" s="1"/>
      <c r="G203" s="1"/>
      <c r="H203" s="1"/>
      <c r="I203" s="1"/>
      <c r="J203" s="1"/>
      <c r="K203" s="1"/>
      <c r="L203" s="1"/>
      <c r="M203" s="1"/>
      <c r="N203" s="1"/>
      <c r="O203" s="1"/>
      <c r="P203" s="1"/>
      <c r="Q203" s="1"/>
      <c r="R203" s="1"/>
    </row>
    <row r="204" spans="1:18" x14ac:dyDescent="0.2">
      <c r="A204" s="1"/>
      <c r="B204" s="1"/>
      <c r="C204" s="1"/>
      <c r="D204" s="1"/>
      <c r="E204" s="1"/>
      <c r="F204" s="1"/>
      <c r="G204" s="1"/>
      <c r="H204" s="1"/>
      <c r="I204" s="1"/>
      <c r="J204" s="1"/>
      <c r="K204" s="1"/>
      <c r="L204" s="1"/>
      <c r="M204" s="1"/>
      <c r="N204" s="1"/>
      <c r="O204" s="1"/>
      <c r="P204" s="1"/>
      <c r="Q204" s="1"/>
      <c r="R204" s="1"/>
    </row>
    <row r="205" spans="1:18" x14ac:dyDescent="0.2">
      <c r="A205" s="1"/>
      <c r="B205" s="1"/>
      <c r="C205" s="1"/>
      <c r="D205" s="1"/>
      <c r="E205" s="1"/>
      <c r="F205" s="1"/>
      <c r="G205" s="1"/>
      <c r="H205" s="1"/>
      <c r="I205" s="1"/>
      <c r="J205" s="1"/>
      <c r="K205" s="1"/>
      <c r="L205" s="1"/>
      <c r="M205" s="1"/>
      <c r="N205" s="1"/>
      <c r="O205" s="1"/>
      <c r="P205" s="1"/>
      <c r="Q205" s="1"/>
      <c r="R205" s="1"/>
    </row>
    <row r="206" spans="1:18" x14ac:dyDescent="0.2">
      <c r="A206" s="1"/>
      <c r="B206" s="1"/>
      <c r="C206" s="1"/>
      <c r="D206" s="1"/>
      <c r="E206" s="1"/>
      <c r="F206" s="1"/>
      <c r="G206" s="1"/>
      <c r="H206" s="1"/>
      <c r="I206" s="1"/>
      <c r="J206" s="1"/>
      <c r="K206" s="1"/>
      <c r="L206" s="1"/>
      <c r="M206" s="1"/>
      <c r="N206" s="1"/>
      <c r="O206" s="1"/>
      <c r="P206" s="1"/>
      <c r="Q206" s="1"/>
      <c r="R206" s="1"/>
    </row>
    <row r="207" spans="1:18" x14ac:dyDescent="0.2">
      <c r="A207" s="1"/>
      <c r="B207" s="1"/>
      <c r="C207" s="1"/>
      <c r="D207" s="1"/>
      <c r="E207" s="1"/>
      <c r="F207" s="1"/>
      <c r="G207" s="1"/>
      <c r="H207" s="1"/>
      <c r="I207" s="1"/>
      <c r="J207" s="1"/>
      <c r="K207" s="1"/>
      <c r="L207" s="1"/>
      <c r="M207" s="1"/>
      <c r="N207" s="1"/>
      <c r="O207" s="1"/>
      <c r="P207" s="1"/>
      <c r="Q207" s="1"/>
      <c r="R207" s="1"/>
    </row>
    <row r="208" spans="1:18" x14ac:dyDescent="0.2">
      <c r="A208" s="1"/>
      <c r="B208" s="1"/>
      <c r="C208" s="1"/>
      <c r="D208" s="1"/>
      <c r="E208" s="1"/>
      <c r="F208" s="1"/>
      <c r="G208" s="1"/>
      <c r="H208" s="1"/>
      <c r="I208" s="1"/>
      <c r="J208" s="1"/>
      <c r="K208" s="1"/>
      <c r="L208" s="1"/>
      <c r="M208" s="1"/>
      <c r="N208" s="1"/>
      <c r="O208" s="1"/>
      <c r="P208" s="1"/>
      <c r="Q208" s="1"/>
      <c r="R208" s="1"/>
    </row>
    <row r="209" spans="1:18" x14ac:dyDescent="0.2">
      <c r="A209" s="1"/>
      <c r="B209" s="1"/>
      <c r="C209" s="1"/>
      <c r="D209" s="1"/>
      <c r="E209" s="1"/>
      <c r="F209" s="1"/>
      <c r="G209" s="1"/>
      <c r="H209" s="1"/>
      <c r="I209" s="1"/>
      <c r="J209" s="1"/>
      <c r="K209" s="1"/>
      <c r="L209" s="1"/>
      <c r="M209" s="1"/>
      <c r="N209" s="1"/>
      <c r="O209" s="1"/>
      <c r="P209" s="1"/>
      <c r="Q209" s="1"/>
      <c r="R209" s="1"/>
    </row>
    <row r="210" spans="1:18" x14ac:dyDescent="0.2">
      <c r="A210" s="1"/>
      <c r="B210" s="1"/>
      <c r="C210" s="1"/>
      <c r="D210" s="1"/>
      <c r="E210" s="1"/>
      <c r="F210" s="1"/>
      <c r="G210" s="1"/>
      <c r="H210" s="1"/>
      <c r="I210" s="1"/>
      <c r="J210" s="1"/>
      <c r="K210" s="1"/>
      <c r="L210" s="1"/>
      <c r="M210" s="1"/>
      <c r="N210" s="1"/>
      <c r="O210" s="1"/>
      <c r="P210" s="1"/>
      <c r="Q210" s="1"/>
      <c r="R210" s="1"/>
    </row>
    <row r="211" spans="1:18" x14ac:dyDescent="0.2">
      <c r="A211" s="1"/>
      <c r="B211" s="1"/>
      <c r="C211" s="1"/>
      <c r="D211" s="1"/>
      <c r="E211" s="1"/>
      <c r="F211" s="1"/>
      <c r="G211" s="1"/>
      <c r="H211" s="1"/>
      <c r="I211" s="1"/>
      <c r="J211" s="1"/>
      <c r="K211" s="1"/>
      <c r="L211" s="1"/>
      <c r="M211" s="1"/>
      <c r="N211" s="1"/>
      <c r="O211" s="1"/>
      <c r="P211" s="1"/>
      <c r="Q211" s="1"/>
      <c r="R211" s="1"/>
    </row>
    <row r="212" spans="1:18" x14ac:dyDescent="0.2">
      <c r="A212" s="1"/>
      <c r="B212" s="1"/>
      <c r="C212" s="1"/>
      <c r="D212" s="1"/>
      <c r="E212" s="1"/>
      <c r="F212" s="1"/>
      <c r="G212" s="1"/>
      <c r="H212" s="1"/>
      <c r="I212" s="1"/>
      <c r="J212" s="1"/>
      <c r="K212" s="1"/>
      <c r="L212" s="1"/>
      <c r="M212" s="1"/>
      <c r="N212" s="1"/>
      <c r="O212" s="1"/>
      <c r="P212" s="1"/>
      <c r="Q212" s="1"/>
      <c r="R212" s="1"/>
    </row>
    <row r="213" spans="1:18" x14ac:dyDescent="0.2">
      <c r="A213" s="1"/>
      <c r="B213" s="1"/>
      <c r="C213" s="1"/>
      <c r="D213" s="1"/>
      <c r="E213" s="1"/>
      <c r="F213" s="1"/>
      <c r="G213" s="1"/>
      <c r="H213" s="1"/>
      <c r="I213" s="1"/>
      <c r="J213" s="1"/>
      <c r="K213" s="1"/>
      <c r="L213" s="1"/>
      <c r="M213" s="1"/>
      <c r="N213" s="1"/>
      <c r="O213" s="1"/>
      <c r="P213" s="1"/>
      <c r="Q213" s="1"/>
      <c r="R213" s="1"/>
    </row>
    <row r="214" spans="1:18" x14ac:dyDescent="0.2">
      <c r="A214" s="1"/>
      <c r="B214" s="1"/>
      <c r="C214" s="1"/>
      <c r="D214" s="1"/>
      <c r="E214" s="1"/>
      <c r="F214" s="1"/>
      <c r="G214" s="1"/>
      <c r="H214" s="1"/>
      <c r="I214" s="1"/>
      <c r="J214" s="1"/>
      <c r="K214" s="1"/>
      <c r="L214" s="1"/>
      <c r="M214" s="1"/>
      <c r="N214" s="1"/>
      <c r="O214" s="1"/>
      <c r="P214" s="1"/>
      <c r="Q214" s="1"/>
      <c r="R214" s="1"/>
    </row>
    <row r="215" spans="1:18" x14ac:dyDescent="0.2">
      <c r="A215" s="1"/>
      <c r="B215" s="1"/>
      <c r="C215" s="1"/>
      <c r="D215" s="1"/>
      <c r="E215" s="1"/>
      <c r="F215" s="1"/>
      <c r="G215" s="1"/>
      <c r="H215" s="1"/>
      <c r="I215" s="1"/>
      <c r="J215" s="1"/>
      <c r="K215" s="1"/>
      <c r="L215" s="1"/>
      <c r="M215" s="1"/>
      <c r="N215" s="1"/>
      <c r="O215" s="1"/>
      <c r="P215" s="1"/>
      <c r="Q215" s="1"/>
      <c r="R215" s="1"/>
    </row>
    <row r="216" spans="1:18" x14ac:dyDescent="0.2">
      <c r="A216" s="1"/>
      <c r="B216" s="1"/>
      <c r="C216" s="1"/>
      <c r="D216" s="1"/>
      <c r="E216" s="1"/>
      <c r="F216" s="1"/>
      <c r="G216" s="1"/>
      <c r="H216" s="1"/>
      <c r="I216" s="1"/>
      <c r="J216" s="1"/>
      <c r="K216" s="1"/>
      <c r="L216" s="1"/>
      <c r="M216" s="1"/>
      <c r="N216" s="1"/>
      <c r="O216" s="1"/>
      <c r="P216" s="1"/>
      <c r="Q216" s="1"/>
      <c r="R216" s="1"/>
    </row>
    <row r="217" spans="1:18" x14ac:dyDescent="0.2">
      <c r="A217" s="1"/>
      <c r="B217" s="1"/>
      <c r="C217" s="1"/>
      <c r="D217" s="1"/>
      <c r="E217" s="1"/>
      <c r="F217" s="1"/>
      <c r="G217" s="1"/>
      <c r="H217" s="1"/>
      <c r="I217" s="1"/>
      <c r="J217" s="1"/>
      <c r="K217" s="1"/>
      <c r="L217" s="1"/>
      <c r="M217" s="1"/>
      <c r="N217" s="1"/>
      <c r="O217" s="1"/>
      <c r="P217" s="1"/>
      <c r="Q217" s="1"/>
      <c r="R217" s="1"/>
    </row>
    <row r="218" spans="1:18" x14ac:dyDescent="0.2">
      <c r="A218" s="1"/>
      <c r="B218" s="1"/>
      <c r="C218" s="1"/>
      <c r="D218" s="1"/>
      <c r="E218" s="1"/>
      <c r="F218" s="1"/>
      <c r="G218" s="1"/>
      <c r="H218" s="1"/>
      <c r="I218" s="1"/>
      <c r="J218" s="1"/>
      <c r="K218" s="1"/>
      <c r="L218" s="1"/>
      <c r="M218" s="1"/>
      <c r="N218" s="1"/>
      <c r="O218" s="1"/>
      <c r="P218" s="1"/>
      <c r="Q218" s="1"/>
      <c r="R218" s="1"/>
    </row>
    <row r="219" spans="1:18" x14ac:dyDescent="0.2">
      <c r="A219" s="1"/>
      <c r="B219" s="1"/>
      <c r="C219" s="1"/>
      <c r="D219" s="1"/>
      <c r="E219" s="1"/>
      <c r="F219" s="1"/>
      <c r="G219" s="1"/>
      <c r="H219" s="1"/>
      <c r="I219" s="1"/>
      <c r="J219" s="1"/>
      <c r="K219" s="1"/>
      <c r="L219" s="1"/>
      <c r="M219" s="1"/>
      <c r="N219" s="1"/>
      <c r="O219" s="1"/>
      <c r="P219" s="1"/>
      <c r="Q219" s="1"/>
      <c r="R219" s="1"/>
    </row>
    <row r="220" spans="1:18" x14ac:dyDescent="0.2">
      <c r="A220" s="1"/>
      <c r="B220" s="1"/>
      <c r="C220" s="1"/>
      <c r="D220" s="1"/>
      <c r="E220" s="1"/>
      <c r="F220" s="1"/>
      <c r="G220" s="1"/>
      <c r="H220" s="1"/>
      <c r="I220" s="1"/>
      <c r="J220" s="1"/>
      <c r="K220" s="1"/>
      <c r="L220" s="1"/>
      <c r="M220" s="1"/>
      <c r="N220" s="1"/>
      <c r="O220" s="1"/>
      <c r="P220" s="1"/>
      <c r="Q220" s="1"/>
      <c r="R220" s="1"/>
    </row>
    <row r="221" spans="1:18" x14ac:dyDescent="0.2">
      <c r="A221" s="1"/>
      <c r="B221" s="1"/>
      <c r="C221" s="1"/>
      <c r="D221" s="1"/>
      <c r="E221" s="1"/>
      <c r="F221" s="1"/>
      <c r="G221" s="1"/>
      <c r="H221" s="1"/>
      <c r="I221" s="1"/>
      <c r="J221" s="1"/>
      <c r="K221" s="1"/>
      <c r="L221" s="1"/>
      <c r="M221" s="1"/>
      <c r="N221" s="1"/>
      <c r="O221" s="1"/>
      <c r="P221" s="1"/>
      <c r="Q221" s="1"/>
      <c r="R221" s="1"/>
    </row>
    <row r="222" spans="1:18" x14ac:dyDescent="0.2">
      <c r="A222" s="1"/>
      <c r="B222" s="1"/>
      <c r="C222" s="1"/>
      <c r="D222" s="1"/>
      <c r="E222" s="1"/>
      <c r="F222" s="1"/>
      <c r="G222" s="1"/>
      <c r="H222" s="1"/>
      <c r="I222" s="1"/>
      <c r="J222" s="1"/>
      <c r="K222" s="1"/>
      <c r="L222" s="1"/>
      <c r="M222" s="1"/>
      <c r="N222" s="1"/>
      <c r="O222" s="1"/>
      <c r="P222" s="1"/>
      <c r="Q222" s="1"/>
      <c r="R222" s="1"/>
    </row>
    <row r="223" spans="1:18" x14ac:dyDescent="0.2">
      <c r="A223" s="1"/>
      <c r="B223" s="1"/>
      <c r="C223" s="1"/>
      <c r="D223" s="1"/>
      <c r="E223" s="1"/>
      <c r="F223" s="1"/>
      <c r="G223" s="1"/>
      <c r="H223" s="1"/>
      <c r="I223" s="1"/>
      <c r="J223" s="1"/>
      <c r="K223" s="1"/>
      <c r="L223" s="1"/>
      <c r="M223" s="1"/>
      <c r="N223" s="1"/>
      <c r="O223" s="1"/>
      <c r="P223" s="1"/>
      <c r="Q223" s="1"/>
      <c r="R223" s="1"/>
    </row>
    <row r="224" spans="1:18" x14ac:dyDescent="0.2">
      <c r="A224" s="1"/>
      <c r="B224" s="1"/>
      <c r="C224" s="1"/>
      <c r="D224" s="1"/>
      <c r="E224" s="1"/>
      <c r="F224" s="1"/>
      <c r="G224" s="1"/>
      <c r="H224" s="1"/>
      <c r="I224" s="1"/>
      <c r="J224" s="1"/>
      <c r="K224" s="1"/>
      <c r="L224" s="1"/>
      <c r="M224" s="1"/>
      <c r="N224" s="1"/>
      <c r="O224" s="1"/>
      <c r="P224" s="1"/>
      <c r="Q224" s="1"/>
      <c r="R224" s="1"/>
    </row>
    <row r="225" spans="1:18" x14ac:dyDescent="0.2">
      <c r="A225" s="1"/>
      <c r="B225" s="1"/>
      <c r="C225" s="1"/>
      <c r="D225" s="1"/>
      <c r="E225" s="1"/>
      <c r="F225" s="1"/>
      <c r="G225" s="1"/>
      <c r="H225" s="1"/>
      <c r="I225" s="1"/>
      <c r="J225" s="1"/>
      <c r="K225" s="1"/>
      <c r="L225" s="1"/>
      <c r="M225" s="1"/>
      <c r="N225" s="1"/>
      <c r="O225" s="1"/>
      <c r="P225" s="1"/>
      <c r="Q225" s="1"/>
      <c r="R225" s="1"/>
    </row>
    <row r="226" spans="1:18" x14ac:dyDescent="0.2">
      <c r="A226" s="1"/>
      <c r="B226" s="1"/>
      <c r="C226" s="1"/>
      <c r="D226" s="1"/>
      <c r="E226" s="1"/>
      <c r="F226" s="1"/>
      <c r="G226" s="1"/>
      <c r="H226" s="1"/>
      <c r="I226" s="1"/>
      <c r="J226" s="1"/>
      <c r="K226" s="1"/>
      <c r="L226" s="1"/>
      <c r="M226" s="1"/>
      <c r="N226" s="1"/>
      <c r="O226" s="1"/>
      <c r="P226" s="1"/>
      <c r="Q226" s="1"/>
      <c r="R226" s="1"/>
    </row>
    <row r="227" spans="1:18" x14ac:dyDescent="0.2">
      <c r="A227" s="1"/>
      <c r="B227" s="1"/>
      <c r="C227" s="1"/>
      <c r="D227" s="1"/>
      <c r="E227" s="1"/>
      <c r="F227" s="1"/>
      <c r="G227" s="1"/>
      <c r="H227" s="1"/>
      <c r="I227" s="1"/>
      <c r="J227" s="1"/>
      <c r="K227" s="1"/>
      <c r="L227" s="1"/>
      <c r="M227" s="1"/>
      <c r="N227" s="1"/>
      <c r="O227" s="1"/>
      <c r="P227" s="1"/>
      <c r="Q227" s="1"/>
      <c r="R227" s="1"/>
    </row>
    <row r="228" spans="1:18" x14ac:dyDescent="0.2">
      <c r="A228" s="1"/>
      <c r="B228" s="1"/>
      <c r="C228" s="1"/>
      <c r="D228" s="1"/>
      <c r="E228" s="1"/>
      <c r="F228" s="1"/>
      <c r="G228" s="1"/>
      <c r="H228" s="1"/>
      <c r="I228" s="1"/>
      <c r="J228" s="1"/>
      <c r="K228" s="1"/>
      <c r="L228" s="1"/>
      <c r="M228" s="1"/>
      <c r="N228" s="1"/>
      <c r="O228" s="1"/>
      <c r="P228" s="1"/>
      <c r="Q228" s="1"/>
      <c r="R228" s="1"/>
    </row>
    <row r="229" spans="1:18" x14ac:dyDescent="0.2">
      <c r="A229" s="1"/>
      <c r="B229" s="1"/>
      <c r="C229" s="1"/>
      <c r="D229" s="1"/>
      <c r="E229" s="1"/>
      <c r="F229" s="1"/>
      <c r="G229" s="1"/>
      <c r="H229" s="1"/>
      <c r="I229" s="1"/>
      <c r="J229" s="1"/>
      <c r="K229" s="1"/>
      <c r="L229" s="1"/>
      <c r="M229" s="1"/>
      <c r="N229" s="1"/>
      <c r="O229" s="1"/>
      <c r="P229" s="1"/>
      <c r="Q229" s="1"/>
      <c r="R229" s="1"/>
    </row>
    <row r="230" spans="1:18" x14ac:dyDescent="0.2">
      <c r="A230" s="1"/>
      <c r="B230" s="1"/>
      <c r="C230" s="1"/>
      <c r="D230" s="1"/>
      <c r="E230" s="1"/>
      <c r="F230" s="1"/>
      <c r="G230" s="1"/>
      <c r="H230" s="1"/>
      <c r="I230" s="1"/>
      <c r="J230" s="1"/>
      <c r="K230" s="1"/>
      <c r="L230" s="1"/>
      <c r="M230" s="1"/>
      <c r="N230" s="1"/>
      <c r="O230" s="1"/>
      <c r="P230" s="1"/>
      <c r="Q230" s="1"/>
      <c r="R230" s="1"/>
    </row>
    <row r="231" spans="1:18" x14ac:dyDescent="0.2">
      <c r="A231" s="1"/>
      <c r="B231" s="1"/>
      <c r="C231" s="1"/>
      <c r="D231" s="1"/>
      <c r="E231" s="1"/>
      <c r="F231" s="1"/>
      <c r="G231" s="1"/>
      <c r="H231" s="1"/>
      <c r="I231" s="1"/>
      <c r="J231" s="1"/>
      <c r="K231" s="1"/>
      <c r="L231" s="1"/>
      <c r="M231" s="1"/>
      <c r="N231" s="1"/>
      <c r="O231" s="1"/>
      <c r="P231" s="1"/>
      <c r="Q231" s="1"/>
      <c r="R231" s="1"/>
    </row>
    <row r="232" spans="1:18" x14ac:dyDescent="0.2">
      <c r="A232" s="1"/>
      <c r="B232" s="1"/>
      <c r="C232" s="1"/>
      <c r="D232" s="1"/>
      <c r="E232" s="1"/>
      <c r="F232" s="1"/>
      <c r="G232" s="1"/>
      <c r="H232" s="1"/>
      <c r="I232" s="1"/>
      <c r="J232" s="1"/>
      <c r="K232" s="1"/>
      <c r="L232" s="1"/>
      <c r="M232" s="1"/>
      <c r="N232" s="1"/>
      <c r="O232" s="1"/>
      <c r="P232" s="1"/>
      <c r="Q232" s="1"/>
      <c r="R232" s="1"/>
    </row>
    <row r="233" spans="1:18" x14ac:dyDescent="0.2">
      <c r="A233" s="1"/>
      <c r="B233" s="1"/>
      <c r="C233" s="1"/>
      <c r="D233" s="1"/>
      <c r="E233" s="1"/>
      <c r="F233" s="1"/>
      <c r="G233" s="1"/>
      <c r="H233" s="1"/>
      <c r="I233" s="1"/>
      <c r="J233" s="1"/>
      <c r="K233" s="1"/>
      <c r="L233" s="1"/>
      <c r="M233" s="1"/>
      <c r="N233" s="1"/>
      <c r="O233" s="1"/>
      <c r="P233" s="1"/>
      <c r="Q233" s="1"/>
      <c r="R233" s="1"/>
    </row>
    <row r="234" spans="1:18" x14ac:dyDescent="0.2">
      <c r="A234" s="1"/>
      <c r="B234" s="1"/>
      <c r="C234" s="1"/>
      <c r="D234" s="1"/>
      <c r="E234" s="1"/>
      <c r="F234" s="1"/>
      <c r="G234" s="1"/>
      <c r="H234" s="1"/>
      <c r="I234" s="1"/>
      <c r="J234" s="1"/>
      <c r="K234" s="1"/>
      <c r="L234" s="1"/>
      <c r="M234" s="1"/>
      <c r="N234" s="1"/>
      <c r="O234" s="1"/>
      <c r="P234" s="1"/>
      <c r="Q234" s="1"/>
      <c r="R234" s="1"/>
    </row>
    <row r="235" spans="1:18" x14ac:dyDescent="0.2">
      <c r="A235" s="1"/>
      <c r="B235" s="1"/>
      <c r="C235" s="1"/>
      <c r="D235" s="1"/>
      <c r="E235" s="1"/>
      <c r="F235" s="1"/>
      <c r="G235" s="1"/>
      <c r="H235" s="1"/>
      <c r="I235" s="1"/>
      <c r="J235" s="1"/>
      <c r="K235" s="1"/>
      <c r="L235" s="1"/>
      <c r="M235" s="1"/>
      <c r="N235" s="1"/>
      <c r="O235" s="1"/>
      <c r="P235" s="1"/>
      <c r="Q235" s="1"/>
      <c r="R235" s="1"/>
    </row>
    <row r="236" spans="1:18" x14ac:dyDescent="0.2">
      <c r="A236" s="1"/>
      <c r="B236" s="1"/>
      <c r="C236" s="1"/>
      <c r="D236" s="1"/>
      <c r="E236" s="1"/>
      <c r="F236" s="1"/>
      <c r="G236" s="1"/>
      <c r="H236" s="1"/>
      <c r="I236" s="1"/>
      <c r="J236" s="1"/>
      <c r="K236" s="1"/>
      <c r="L236" s="1"/>
      <c r="M236" s="1"/>
      <c r="N236" s="1"/>
      <c r="O236" s="1"/>
      <c r="P236" s="1"/>
      <c r="Q236" s="1"/>
      <c r="R236" s="1"/>
    </row>
    <row r="237" spans="1:18" x14ac:dyDescent="0.2">
      <c r="A237" s="1"/>
      <c r="B237" s="1"/>
      <c r="C237" s="1"/>
      <c r="D237" s="1"/>
      <c r="E237" s="1"/>
      <c r="F237" s="1"/>
      <c r="G237" s="1"/>
      <c r="H237" s="1"/>
      <c r="I237" s="1"/>
      <c r="J237" s="1"/>
      <c r="K237" s="1"/>
      <c r="L237" s="1"/>
      <c r="M237" s="1"/>
      <c r="N237" s="1"/>
      <c r="O237" s="1"/>
      <c r="P237" s="1"/>
      <c r="Q237" s="1"/>
      <c r="R237" s="1"/>
    </row>
    <row r="238" spans="1:18" x14ac:dyDescent="0.2">
      <c r="A238" s="1"/>
      <c r="B238" s="1"/>
      <c r="C238" s="1"/>
      <c r="D238" s="1"/>
      <c r="E238" s="1"/>
      <c r="F238" s="1"/>
      <c r="G238" s="1"/>
      <c r="H238" s="1"/>
      <c r="I238" s="1"/>
      <c r="J238" s="1"/>
      <c r="K238" s="1"/>
      <c r="L238" s="1"/>
      <c r="M238" s="1"/>
      <c r="N238" s="1"/>
      <c r="O238" s="1"/>
      <c r="P238" s="1"/>
      <c r="Q238" s="1"/>
      <c r="R238" s="1"/>
    </row>
    <row r="239" spans="1:18" x14ac:dyDescent="0.2">
      <c r="A239" s="1"/>
      <c r="B239" s="1"/>
      <c r="C239" s="1"/>
      <c r="D239" s="1"/>
      <c r="E239" s="1"/>
      <c r="F239" s="1"/>
      <c r="G239" s="1"/>
      <c r="H239" s="1"/>
      <c r="I239" s="1"/>
      <c r="J239" s="1"/>
      <c r="K239" s="1"/>
      <c r="L239" s="1"/>
      <c r="M239" s="1"/>
      <c r="N239" s="1"/>
      <c r="O239" s="1"/>
      <c r="P239" s="1"/>
      <c r="Q239" s="1"/>
      <c r="R239" s="1"/>
    </row>
    <row r="240" spans="1:18" x14ac:dyDescent="0.2">
      <c r="A240" s="1"/>
      <c r="B240" s="1"/>
      <c r="C240" s="1"/>
      <c r="D240" s="1"/>
      <c r="E240" s="1"/>
      <c r="F240" s="1"/>
      <c r="G240" s="1"/>
      <c r="H240" s="1"/>
      <c r="I240" s="1"/>
      <c r="J240" s="1"/>
      <c r="K240" s="1"/>
      <c r="L240" s="1"/>
      <c r="M240" s="1"/>
      <c r="N240" s="1"/>
      <c r="O240" s="1"/>
      <c r="P240" s="1"/>
      <c r="Q240" s="1"/>
      <c r="R240" s="1"/>
    </row>
    <row r="241" spans="1:18" x14ac:dyDescent="0.2">
      <c r="A241" s="1"/>
      <c r="B241" s="1"/>
      <c r="C241" s="1"/>
      <c r="D241" s="1"/>
      <c r="E241" s="1"/>
      <c r="F241" s="1"/>
      <c r="G241" s="1"/>
      <c r="H241" s="1"/>
      <c r="I241" s="1"/>
      <c r="J241" s="1"/>
      <c r="K241" s="1"/>
      <c r="L241" s="1"/>
      <c r="M241" s="1"/>
      <c r="N241" s="1"/>
      <c r="O241" s="1"/>
      <c r="P241" s="1"/>
      <c r="Q241" s="1"/>
      <c r="R241" s="1"/>
    </row>
    <row r="242" spans="1:18" x14ac:dyDescent="0.2">
      <c r="A242" s="1"/>
      <c r="B242" s="1"/>
      <c r="C242" s="1"/>
      <c r="D242" s="1"/>
      <c r="E242" s="1"/>
      <c r="F242" s="1"/>
      <c r="G242" s="1"/>
      <c r="H242" s="1"/>
      <c r="I242" s="1"/>
      <c r="J242" s="1"/>
      <c r="K242" s="1"/>
      <c r="L242" s="1"/>
      <c r="M242" s="1"/>
      <c r="N242" s="1"/>
      <c r="O242" s="1"/>
      <c r="P242" s="1"/>
      <c r="Q242" s="1"/>
      <c r="R242" s="1"/>
    </row>
    <row r="243" spans="1:18" x14ac:dyDescent="0.2">
      <c r="A243" s="1"/>
      <c r="B243" s="1"/>
      <c r="C243" s="1"/>
      <c r="D243" s="1"/>
      <c r="E243" s="1"/>
      <c r="F243" s="1"/>
      <c r="G243" s="1"/>
      <c r="H243" s="1"/>
      <c r="I243" s="1"/>
      <c r="J243" s="1"/>
      <c r="K243" s="1"/>
      <c r="L243" s="1"/>
      <c r="M243" s="1"/>
      <c r="N243" s="1"/>
      <c r="O243" s="1"/>
      <c r="P243" s="1"/>
      <c r="Q243" s="1"/>
      <c r="R243" s="1"/>
    </row>
    <row r="244" spans="1:18" x14ac:dyDescent="0.2">
      <c r="A244" s="1"/>
      <c r="B244" s="1"/>
      <c r="C244" s="1"/>
      <c r="D244" s="1"/>
      <c r="E244" s="1"/>
      <c r="F244" s="1"/>
      <c r="G244" s="1"/>
      <c r="H244" s="1"/>
      <c r="I244" s="1"/>
      <c r="J244" s="1"/>
      <c r="K244" s="1"/>
      <c r="L244" s="1"/>
      <c r="M244" s="1"/>
      <c r="N244" s="1"/>
      <c r="O244" s="1"/>
      <c r="P244" s="1"/>
      <c r="Q244" s="1"/>
      <c r="R244" s="1"/>
    </row>
    <row r="245" spans="1:18" x14ac:dyDescent="0.2">
      <c r="A245" s="1"/>
      <c r="B245" s="1"/>
      <c r="C245" s="1"/>
      <c r="D245" s="1"/>
      <c r="E245" s="1"/>
      <c r="F245" s="1"/>
      <c r="G245" s="1"/>
      <c r="H245" s="1"/>
      <c r="I245" s="1"/>
      <c r="J245" s="1"/>
      <c r="K245" s="1"/>
      <c r="L245" s="1"/>
      <c r="M245" s="1"/>
      <c r="N245" s="1"/>
      <c r="O245" s="1"/>
      <c r="P245" s="1"/>
      <c r="Q245" s="1"/>
      <c r="R245" s="1"/>
    </row>
    <row r="246" spans="1:18" x14ac:dyDescent="0.2">
      <c r="A246" s="1"/>
      <c r="B246" s="1"/>
      <c r="C246" s="1"/>
      <c r="D246" s="1"/>
      <c r="E246" s="1"/>
      <c r="F246" s="1"/>
      <c r="G246" s="1"/>
      <c r="H246" s="1"/>
      <c r="I246" s="1"/>
      <c r="J246" s="1"/>
      <c r="K246" s="1"/>
      <c r="L246" s="1"/>
      <c r="M246" s="1"/>
      <c r="N246" s="1"/>
      <c r="O246" s="1"/>
      <c r="P246" s="1"/>
      <c r="Q246" s="1"/>
      <c r="R246" s="1"/>
    </row>
    <row r="247" spans="1:18" x14ac:dyDescent="0.2">
      <c r="A247" s="1"/>
      <c r="B247" s="1"/>
      <c r="C247" s="1"/>
      <c r="D247" s="1"/>
      <c r="E247" s="1"/>
      <c r="F247" s="1"/>
      <c r="G247" s="1"/>
      <c r="H247" s="1"/>
      <c r="I247" s="1"/>
      <c r="J247" s="1"/>
      <c r="K247" s="1"/>
      <c r="L247" s="1"/>
      <c r="M247" s="1"/>
      <c r="N247" s="1"/>
      <c r="O247" s="1"/>
      <c r="P247" s="1"/>
      <c r="Q247" s="1"/>
      <c r="R247" s="1"/>
    </row>
    <row r="248" spans="1:18" x14ac:dyDescent="0.2">
      <c r="A248" s="1"/>
      <c r="B248" s="1"/>
      <c r="C248" s="1"/>
      <c r="D248" s="1"/>
      <c r="E248" s="1"/>
      <c r="F248" s="1"/>
      <c r="G248" s="1"/>
      <c r="H248" s="1"/>
      <c r="I248" s="1"/>
      <c r="J248" s="1"/>
      <c r="K248" s="1"/>
      <c r="L248" s="1"/>
      <c r="M248" s="1"/>
      <c r="N248" s="1"/>
      <c r="O248" s="1"/>
      <c r="P248" s="1"/>
      <c r="Q248" s="1"/>
      <c r="R248" s="1"/>
    </row>
    <row r="249" spans="1:18" x14ac:dyDescent="0.2">
      <c r="A249" s="1"/>
      <c r="B249" s="1"/>
      <c r="C249" s="1"/>
      <c r="D249" s="1"/>
      <c r="E249" s="1"/>
      <c r="F249" s="1"/>
      <c r="G249" s="1"/>
      <c r="H249" s="1"/>
      <c r="I249" s="1"/>
      <c r="J249" s="1"/>
      <c r="K249" s="1"/>
      <c r="L249" s="1"/>
      <c r="M249" s="1"/>
      <c r="N249" s="1"/>
      <c r="O249" s="1"/>
      <c r="P249" s="1"/>
      <c r="Q249" s="1"/>
      <c r="R249" s="1"/>
    </row>
    <row r="250" spans="1:18" x14ac:dyDescent="0.2">
      <c r="A250" s="1"/>
      <c r="B250" s="1"/>
      <c r="C250" s="1"/>
      <c r="D250" s="1"/>
      <c r="E250" s="1"/>
      <c r="F250" s="1"/>
      <c r="G250" s="1"/>
      <c r="H250" s="1"/>
      <c r="I250" s="1"/>
      <c r="J250" s="1"/>
      <c r="K250" s="1"/>
      <c r="L250" s="1"/>
      <c r="M250" s="1"/>
      <c r="N250" s="1"/>
      <c r="O250" s="1"/>
      <c r="P250" s="1"/>
      <c r="Q250" s="1"/>
      <c r="R250" s="1"/>
    </row>
    <row r="251" spans="1:18" x14ac:dyDescent="0.2">
      <c r="A251" s="1"/>
      <c r="B251" s="1"/>
      <c r="C251" s="1"/>
      <c r="D251" s="1"/>
      <c r="E251" s="1"/>
      <c r="F251" s="1"/>
      <c r="G251" s="1"/>
      <c r="H251" s="1"/>
      <c r="I251" s="1"/>
      <c r="J251" s="1"/>
      <c r="K251" s="1"/>
      <c r="L251" s="1"/>
      <c r="M251" s="1"/>
      <c r="N251" s="1"/>
      <c r="O251" s="1"/>
      <c r="P251" s="1"/>
      <c r="Q251" s="1"/>
      <c r="R251" s="1"/>
    </row>
    <row r="252" spans="1:18" x14ac:dyDescent="0.2">
      <c r="A252" s="1"/>
      <c r="B252" s="1"/>
      <c r="C252" s="1"/>
      <c r="D252" s="1"/>
      <c r="E252" s="1"/>
      <c r="F252" s="1"/>
      <c r="G252" s="1"/>
      <c r="H252" s="1"/>
      <c r="I252" s="1"/>
      <c r="J252" s="1"/>
      <c r="K252" s="1"/>
      <c r="L252" s="1"/>
      <c r="M252" s="1"/>
      <c r="N252" s="1"/>
      <c r="O252" s="1"/>
      <c r="P252" s="1"/>
      <c r="Q252" s="1"/>
      <c r="R252" s="1"/>
    </row>
    <row r="253" spans="1:18" x14ac:dyDescent="0.2">
      <c r="A253" s="1"/>
      <c r="B253" s="1"/>
      <c r="C253" s="1"/>
      <c r="D253" s="1"/>
      <c r="E253" s="1"/>
      <c r="F253" s="1"/>
      <c r="G253" s="1"/>
      <c r="H253" s="1"/>
      <c r="I253" s="1"/>
      <c r="J253" s="1"/>
      <c r="K253" s="1"/>
      <c r="L253" s="1"/>
      <c r="M253" s="1"/>
      <c r="N253" s="1"/>
      <c r="O253" s="1"/>
      <c r="P253" s="1"/>
      <c r="Q253" s="1"/>
      <c r="R253" s="1"/>
    </row>
    <row r="254" spans="1:18" x14ac:dyDescent="0.2">
      <c r="A254" s="1"/>
      <c r="B254" s="1"/>
      <c r="C254" s="1"/>
      <c r="D254" s="1"/>
      <c r="E254" s="1"/>
      <c r="F254" s="1"/>
      <c r="G254" s="1"/>
      <c r="H254" s="1"/>
      <c r="I254" s="1"/>
      <c r="J254" s="1"/>
      <c r="K254" s="1"/>
      <c r="L254" s="1"/>
      <c r="M254" s="1"/>
      <c r="N254" s="1"/>
      <c r="O254" s="1"/>
      <c r="P254" s="1"/>
      <c r="Q254" s="1"/>
      <c r="R254" s="1"/>
    </row>
    <row r="255" spans="1:18" x14ac:dyDescent="0.2">
      <c r="A255" s="1"/>
      <c r="B255" s="1"/>
      <c r="C255" s="1"/>
      <c r="D255" s="1"/>
      <c r="E255" s="1"/>
      <c r="F255" s="1"/>
      <c r="G255" s="1"/>
      <c r="H255" s="1"/>
      <c r="I255" s="1"/>
      <c r="J255" s="1"/>
      <c r="K255" s="1"/>
      <c r="L255" s="1"/>
      <c r="M255" s="1"/>
      <c r="N255" s="1"/>
      <c r="O255" s="1"/>
      <c r="P255" s="1"/>
      <c r="Q255" s="1"/>
      <c r="R255" s="1"/>
    </row>
    <row r="256" spans="1:18" x14ac:dyDescent="0.2">
      <c r="A256" s="1"/>
      <c r="B256" s="1"/>
      <c r="C256" s="1"/>
      <c r="D256" s="1"/>
      <c r="E256" s="1"/>
      <c r="F256" s="1"/>
      <c r="G256" s="1"/>
      <c r="H256" s="1"/>
      <c r="I256" s="1"/>
      <c r="J256" s="1"/>
      <c r="K256" s="1"/>
      <c r="L256" s="1"/>
      <c r="M256" s="1"/>
      <c r="N256" s="1"/>
      <c r="O256" s="1"/>
      <c r="P256" s="1"/>
      <c r="Q256" s="1"/>
      <c r="R256" s="1"/>
    </row>
    <row r="257" spans="1:18" x14ac:dyDescent="0.2">
      <c r="A257" s="1"/>
      <c r="B257" s="1"/>
      <c r="C257" s="1"/>
      <c r="D257" s="1"/>
      <c r="E257" s="1"/>
      <c r="F257" s="1"/>
      <c r="G257" s="1"/>
      <c r="H257" s="1"/>
      <c r="I257" s="1"/>
      <c r="J257" s="1"/>
      <c r="K257" s="1"/>
      <c r="L257" s="1"/>
      <c r="M257" s="1"/>
      <c r="N257" s="1"/>
      <c r="O257" s="1"/>
      <c r="P257" s="1"/>
      <c r="Q257" s="1"/>
      <c r="R257" s="1"/>
    </row>
    <row r="258" spans="1:18" x14ac:dyDescent="0.2">
      <c r="A258" s="1"/>
      <c r="B258" s="1"/>
      <c r="C258" s="1"/>
      <c r="D258" s="1"/>
      <c r="E258" s="1"/>
      <c r="F258" s="1"/>
      <c r="G258" s="1"/>
      <c r="H258" s="1"/>
      <c r="I258" s="1"/>
      <c r="J258" s="1"/>
      <c r="K258" s="1"/>
      <c r="L258" s="1"/>
      <c r="M258" s="1"/>
      <c r="N258" s="1"/>
      <c r="O258" s="1"/>
      <c r="P258" s="1"/>
      <c r="Q258" s="1"/>
      <c r="R258" s="1"/>
    </row>
    <row r="259" spans="1:18" x14ac:dyDescent="0.2">
      <c r="A259" s="1"/>
      <c r="B259" s="1"/>
      <c r="C259" s="1"/>
      <c r="D259" s="1"/>
      <c r="E259" s="1"/>
      <c r="F259" s="1"/>
      <c r="G259" s="1"/>
      <c r="H259" s="1"/>
      <c r="I259" s="1"/>
      <c r="J259" s="1"/>
      <c r="K259" s="1"/>
      <c r="L259" s="1"/>
      <c r="M259" s="1"/>
      <c r="N259" s="1"/>
      <c r="O259" s="1"/>
      <c r="P259" s="1"/>
      <c r="Q259" s="1"/>
      <c r="R259" s="1"/>
    </row>
    <row r="260" spans="1:18" x14ac:dyDescent="0.2">
      <c r="A260" s="1"/>
      <c r="B260" s="1"/>
      <c r="C260" s="1"/>
      <c r="D260" s="1"/>
      <c r="E260" s="1"/>
      <c r="F260" s="1"/>
      <c r="G260" s="1"/>
      <c r="H260" s="1"/>
      <c r="I260" s="1"/>
      <c r="J260" s="1"/>
      <c r="K260" s="1"/>
      <c r="L260" s="1"/>
      <c r="M260" s="1"/>
      <c r="N260" s="1"/>
      <c r="O260" s="1"/>
      <c r="P260" s="1"/>
      <c r="Q260" s="1"/>
      <c r="R260" s="1"/>
    </row>
    <row r="261" spans="1:18" x14ac:dyDescent="0.2">
      <c r="A261" s="1"/>
      <c r="B261" s="1"/>
      <c r="C261" s="1"/>
      <c r="D261" s="1"/>
      <c r="E261" s="1"/>
      <c r="F261" s="1"/>
      <c r="G261" s="1"/>
      <c r="H261" s="1"/>
      <c r="I261" s="1"/>
      <c r="J261" s="1"/>
      <c r="K261" s="1"/>
      <c r="L261" s="1"/>
      <c r="M261" s="1"/>
      <c r="N261" s="1"/>
      <c r="O261" s="1"/>
      <c r="P261" s="1"/>
      <c r="Q261" s="1"/>
      <c r="R261" s="1"/>
    </row>
    <row r="262" spans="1:18" x14ac:dyDescent="0.2">
      <c r="A262" s="1"/>
      <c r="B262" s="1"/>
      <c r="C262" s="1"/>
      <c r="D262" s="1"/>
      <c r="E262" s="1"/>
      <c r="F262" s="1"/>
      <c r="G262" s="1"/>
      <c r="H262" s="1"/>
      <c r="I262" s="1"/>
      <c r="J262" s="1"/>
      <c r="K262" s="1"/>
      <c r="L262" s="1"/>
      <c r="M262" s="1"/>
      <c r="N262" s="1"/>
      <c r="O262" s="1"/>
      <c r="P262" s="1"/>
      <c r="Q262" s="1"/>
      <c r="R262" s="1"/>
    </row>
    <row r="263" spans="1:18" x14ac:dyDescent="0.2">
      <c r="A263" s="1"/>
      <c r="B263" s="1"/>
      <c r="C263" s="1"/>
      <c r="D263" s="1"/>
      <c r="E263" s="1"/>
      <c r="F263" s="1"/>
      <c r="G263" s="1"/>
      <c r="H263" s="1"/>
      <c r="I263" s="1"/>
      <c r="J263" s="1"/>
      <c r="K263" s="1"/>
      <c r="L263" s="1"/>
      <c r="M263" s="1"/>
      <c r="N263" s="1"/>
      <c r="O263" s="1"/>
      <c r="P263" s="1"/>
      <c r="Q263" s="1"/>
      <c r="R263" s="1"/>
    </row>
    <row r="264" spans="1:18" x14ac:dyDescent="0.2">
      <c r="A264" s="1"/>
      <c r="B264" s="1"/>
      <c r="C264" s="1"/>
      <c r="D264" s="1"/>
      <c r="E264" s="1"/>
      <c r="F264" s="1"/>
      <c r="G264" s="1"/>
      <c r="H264" s="1"/>
      <c r="I264" s="1"/>
      <c r="J264" s="1"/>
      <c r="K264" s="1"/>
      <c r="L264" s="1"/>
      <c r="M264" s="1"/>
      <c r="N264" s="1"/>
      <c r="O264" s="1"/>
      <c r="P264" s="1"/>
      <c r="Q264" s="1"/>
      <c r="R264" s="1"/>
    </row>
    <row r="265" spans="1:18" x14ac:dyDescent="0.2">
      <c r="A265" s="1"/>
      <c r="B265" s="1"/>
      <c r="C265" s="1"/>
      <c r="D265" s="1"/>
      <c r="E265" s="1"/>
      <c r="F265" s="1"/>
      <c r="G265" s="1"/>
      <c r="H265" s="1"/>
      <c r="I265" s="1"/>
      <c r="J265" s="1"/>
      <c r="K265" s="1"/>
      <c r="L265" s="1"/>
      <c r="M265" s="1"/>
      <c r="N265" s="1"/>
      <c r="O265" s="1"/>
      <c r="P265" s="1"/>
      <c r="Q265" s="1"/>
      <c r="R265" s="1"/>
    </row>
    <row r="266" spans="1:18" x14ac:dyDescent="0.2">
      <c r="A266" s="1"/>
      <c r="B266" s="1"/>
      <c r="C266" s="1"/>
      <c r="D266" s="1"/>
      <c r="E266" s="1"/>
      <c r="F266" s="1"/>
      <c r="G266" s="1"/>
      <c r="H266" s="1"/>
      <c r="I266" s="1"/>
      <c r="J266" s="1"/>
      <c r="K266" s="1"/>
      <c r="L266" s="1"/>
      <c r="M266" s="1"/>
      <c r="N266" s="1"/>
      <c r="O266" s="1"/>
      <c r="P266" s="1"/>
      <c r="Q266" s="1"/>
      <c r="R266" s="1"/>
    </row>
    <row r="267" spans="1:18" x14ac:dyDescent="0.2">
      <c r="A267" s="1"/>
      <c r="B267" s="1"/>
      <c r="C267" s="1"/>
      <c r="D267" s="1"/>
      <c r="E267" s="1"/>
      <c r="F267" s="1"/>
      <c r="G267" s="1"/>
      <c r="H267" s="1"/>
      <c r="I267" s="1"/>
      <c r="J267" s="1"/>
      <c r="K267" s="1"/>
      <c r="L267" s="1"/>
      <c r="M267" s="1"/>
      <c r="N267" s="1"/>
      <c r="O267" s="1"/>
      <c r="P267" s="1"/>
      <c r="Q267" s="1"/>
      <c r="R267" s="1"/>
    </row>
    <row r="268" spans="1:18" x14ac:dyDescent="0.2">
      <c r="A268" s="1"/>
      <c r="B268" s="1"/>
      <c r="C268" s="1"/>
      <c r="D268" s="1"/>
      <c r="E268" s="1"/>
      <c r="F268" s="1"/>
      <c r="G268" s="1"/>
      <c r="H268" s="1"/>
      <c r="I268" s="1"/>
      <c r="J268" s="1"/>
      <c r="K268" s="1"/>
      <c r="L268" s="1"/>
      <c r="M268" s="1"/>
      <c r="N268" s="1"/>
      <c r="O268" s="1"/>
      <c r="P268" s="1"/>
      <c r="Q268" s="1"/>
      <c r="R268" s="1"/>
    </row>
    <row r="269" spans="1:18" x14ac:dyDescent="0.2">
      <c r="A269" s="1"/>
      <c r="B269" s="1"/>
      <c r="C269" s="1"/>
      <c r="D269" s="1"/>
      <c r="E269" s="1"/>
      <c r="F269" s="1"/>
      <c r="G269" s="1"/>
      <c r="H269" s="1"/>
      <c r="I269" s="1"/>
      <c r="J269" s="1"/>
      <c r="K269" s="1"/>
      <c r="L269" s="1"/>
      <c r="M269" s="1"/>
      <c r="N269" s="1"/>
      <c r="O269" s="1"/>
      <c r="P269" s="1"/>
      <c r="Q269" s="1"/>
      <c r="R269" s="1"/>
    </row>
    <row r="270" spans="1:18" x14ac:dyDescent="0.2">
      <c r="A270" s="1"/>
      <c r="B270" s="1"/>
      <c r="C270" s="1"/>
      <c r="D270" s="1"/>
      <c r="E270" s="1"/>
      <c r="F270" s="1"/>
      <c r="G270" s="1"/>
      <c r="H270" s="1"/>
      <c r="I270" s="1"/>
      <c r="J270" s="1"/>
      <c r="K270" s="1"/>
      <c r="L270" s="1"/>
      <c r="M270" s="1"/>
      <c r="N270" s="1"/>
      <c r="O270" s="1"/>
      <c r="P270" s="1"/>
      <c r="Q270" s="1"/>
      <c r="R270" s="1"/>
    </row>
    <row r="271" spans="1:18" x14ac:dyDescent="0.2">
      <c r="A271" s="1"/>
      <c r="B271" s="1"/>
      <c r="C271" s="1"/>
      <c r="D271" s="1"/>
      <c r="E271" s="1"/>
      <c r="F271" s="1"/>
      <c r="G271" s="1"/>
      <c r="H271" s="1"/>
      <c r="I271" s="1"/>
      <c r="J271" s="1"/>
      <c r="K271" s="1"/>
      <c r="L271" s="1"/>
      <c r="M271" s="1"/>
      <c r="N271" s="1"/>
      <c r="O271" s="1"/>
      <c r="P271" s="1"/>
      <c r="Q271" s="1"/>
      <c r="R271" s="1"/>
    </row>
    <row r="272" spans="1:18" x14ac:dyDescent="0.2">
      <c r="A272" s="1"/>
      <c r="B272" s="1"/>
      <c r="C272" s="1"/>
      <c r="D272" s="1"/>
      <c r="E272" s="1"/>
      <c r="F272" s="1"/>
      <c r="G272" s="1"/>
      <c r="H272" s="1"/>
      <c r="I272" s="1"/>
      <c r="J272" s="1"/>
      <c r="K272" s="1"/>
      <c r="L272" s="1"/>
      <c r="M272" s="1"/>
      <c r="N272" s="1"/>
      <c r="O272" s="1"/>
      <c r="P272" s="1"/>
      <c r="Q272" s="1"/>
      <c r="R272" s="1"/>
    </row>
    <row r="273" spans="1:18" x14ac:dyDescent="0.2">
      <c r="A273" s="1"/>
      <c r="B273" s="1"/>
      <c r="C273" s="1"/>
      <c r="D273" s="1"/>
      <c r="E273" s="1"/>
      <c r="F273" s="1"/>
      <c r="G273" s="1"/>
      <c r="H273" s="1"/>
      <c r="I273" s="1"/>
      <c r="J273" s="1"/>
      <c r="K273" s="1"/>
      <c r="L273" s="1"/>
      <c r="M273" s="1"/>
      <c r="N273" s="1"/>
      <c r="O273" s="1"/>
      <c r="P273" s="1"/>
      <c r="Q273" s="1"/>
      <c r="R273" s="1"/>
    </row>
    <row r="274" spans="1:18" x14ac:dyDescent="0.2">
      <c r="A274" s="1"/>
      <c r="B274" s="1"/>
      <c r="C274" s="1"/>
      <c r="D274" s="1"/>
      <c r="E274" s="1"/>
      <c r="F274" s="1"/>
      <c r="G274" s="1"/>
      <c r="H274" s="1"/>
      <c r="I274" s="1"/>
      <c r="J274" s="1"/>
      <c r="K274" s="1"/>
      <c r="L274" s="1"/>
      <c r="M274" s="1"/>
      <c r="N274" s="1"/>
      <c r="O274" s="1"/>
      <c r="P274" s="1"/>
      <c r="Q274" s="1"/>
      <c r="R274" s="1"/>
    </row>
    <row r="275" spans="1:18" x14ac:dyDescent="0.2">
      <c r="A275" s="1"/>
      <c r="B275" s="1"/>
      <c r="C275" s="1"/>
      <c r="D275" s="1"/>
      <c r="E275" s="1"/>
      <c r="F275" s="1"/>
      <c r="G275" s="1"/>
      <c r="H275" s="1"/>
      <c r="I275" s="1"/>
      <c r="J275" s="1"/>
      <c r="K275" s="1"/>
      <c r="L275" s="1"/>
      <c r="M275" s="1"/>
      <c r="N275" s="1"/>
      <c r="O275" s="1"/>
      <c r="P275" s="1"/>
      <c r="Q275" s="1"/>
      <c r="R275" s="1"/>
    </row>
    <row r="276" spans="1:18" x14ac:dyDescent="0.2">
      <c r="A276" s="1"/>
      <c r="B276" s="1"/>
      <c r="C276" s="1"/>
      <c r="D276" s="1"/>
      <c r="E276" s="1"/>
      <c r="F276" s="1"/>
      <c r="G276" s="1"/>
      <c r="H276" s="1"/>
      <c r="I276" s="1"/>
      <c r="J276" s="1"/>
      <c r="K276" s="1"/>
      <c r="L276" s="1"/>
      <c r="M276" s="1"/>
      <c r="N276" s="1"/>
      <c r="O276" s="1"/>
      <c r="P276" s="1"/>
      <c r="Q276" s="1"/>
      <c r="R276" s="1"/>
    </row>
    <row r="277" spans="1:18" x14ac:dyDescent="0.2">
      <c r="A277" s="1"/>
      <c r="B277" s="1"/>
      <c r="C277" s="1"/>
      <c r="D277" s="1"/>
      <c r="E277" s="1"/>
      <c r="F277" s="1"/>
      <c r="G277" s="1"/>
      <c r="H277" s="1"/>
      <c r="I277" s="1"/>
      <c r="J277" s="1"/>
      <c r="K277" s="1"/>
      <c r="L277" s="1"/>
      <c r="M277" s="1"/>
      <c r="N277" s="1"/>
      <c r="O277" s="1"/>
      <c r="P277" s="1"/>
      <c r="Q277" s="1"/>
      <c r="R277" s="1"/>
    </row>
    <row r="278" spans="1:18" x14ac:dyDescent="0.2">
      <c r="A278" s="1"/>
      <c r="B278" s="1"/>
      <c r="C278" s="1"/>
      <c r="D278" s="1"/>
      <c r="E278" s="1"/>
      <c r="F278" s="1"/>
      <c r="G278" s="1"/>
      <c r="H278" s="1"/>
      <c r="I278" s="1"/>
      <c r="J278" s="1"/>
      <c r="K278" s="1"/>
      <c r="L278" s="1"/>
      <c r="M278" s="1"/>
      <c r="N278" s="1"/>
      <c r="O278" s="1"/>
      <c r="P278" s="1"/>
      <c r="Q278" s="1"/>
      <c r="R278" s="1"/>
    </row>
    <row r="279" spans="1:18" x14ac:dyDescent="0.2">
      <c r="A279" s="1"/>
      <c r="B279" s="1"/>
      <c r="C279" s="1"/>
      <c r="D279" s="1"/>
      <c r="E279" s="1"/>
      <c r="F279" s="1"/>
      <c r="G279" s="1"/>
      <c r="H279" s="1"/>
      <c r="I279" s="1"/>
      <c r="J279" s="1"/>
      <c r="K279" s="1"/>
      <c r="L279" s="1"/>
      <c r="M279" s="1"/>
      <c r="N279" s="1"/>
      <c r="O279" s="1"/>
      <c r="P279" s="1"/>
      <c r="Q279" s="1"/>
      <c r="R279" s="1"/>
    </row>
    <row r="280" spans="1:18" x14ac:dyDescent="0.2">
      <c r="A280" s="1"/>
      <c r="B280" s="1"/>
      <c r="C280" s="1"/>
      <c r="D280" s="1"/>
      <c r="E280" s="1"/>
      <c r="F280" s="1"/>
      <c r="G280" s="1"/>
      <c r="H280" s="1"/>
      <c r="I280" s="1"/>
      <c r="J280" s="1"/>
      <c r="K280" s="1"/>
      <c r="L280" s="1"/>
      <c r="M280" s="1"/>
      <c r="N280" s="1"/>
      <c r="O280" s="1"/>
      <c r="P280" s="1"/>
      <c r="Q280" s="1"/>
      <c r="R280" s="1"/>
    </row>
    <row r="281" spans="1:18" x14ac:dyDescent="0.2">
      <c r="A281" s="1"/>
      <c r="B281" s="1"/>
      <c r="C281" s="1"/>
      <c r="D281" s="1"/>
      <c r="E281" s="1"/>
      <c r="F281" s="1"/>
      <c r="G281" s="1"/>
      <c r="H281" s="1"/>
      <c r="I281" s="1"/>
      <c r="J281" s="1"/>
      <c r="K281" s="1"/>
      <c r="L281" s="1"/>
      <c r="M281" s="1"/>
      <c r="N281" s="1"/>
      <c r="O281" s="1"/>
      <c r="P281" s="1"/>
      <c r="Q281" s="1"/>
      <c r="R281" s="1"/>
    </row>
    <row r="282" spans="1:18" x14ac:dyDescent="0.2">
      <c r="A282" s="1"/>
      <c r="B282" s="1"/>
      <c r="C282" s="1"/>
      <c r="D282" s="1"/>
      <c r="E282" s="1"/>
      <c r="F282" s="1"/>
      <c r="G282" s="1"/>
      <c r="H282" s="1"/>
      <c r="I282" s="1"/>
      <c r="J282" s="1"/>
      <c r="K282" s="1"/>
      <c r="L282" s="1"/>
      <c r="M282" s="1"/>
      <c r="N282" s="1"/>
      <c r="O282" s="1"/>
      <c r="P282" s="1"/>
      <c r="Q282" s="1"/>
      <c r="R282" s="1"/>
    </row>
    <row r="283" spans="1:18" x14ac:dyDescent="0.2">
      <c r="A283" s="1"/>
      <c r="B283" s="1"/>
      <c r="C283" s="1"/>
      <c r="D283" s="1"/>
      <c r="E283" s="1"/>
      <c r="F283" s="1"/>
      <c r="G283" s="1"/>
      <c r="H283" s="1"/>
      <c r="I283" s="1"/>
      <c r="J283" s="1"/>
      <c r="K283" s="1"/>
      <c r="L283" s="1"/>
      <c r="M283" s="1"/>
      <c r="N283" s="1"/>
      <c r="O283" s="1"/>
      <c r="P283" s="1"/>
      <c r="Q283" s="1"/>
      <c r="R283" s="1"/>
    </row>
    <row r="284" spans="1:18" x14ac:dyDescent="0.2">
      <c r="A284" s="1"/>
      <c r="B284" s="1"/>
      <c r="C284" s="1"/>
      <c r="D284" s="1"/>
      <c r="E284" s="1"/>
      <c r="F284" s="1"/>
      <c r="G284" s="1"/>
      <c r="H284" s="1"/>
      <c r="I284" s="1"/>
      <c r="J284" s="1"/>
      <c r="K284" s="1"/>
      <c r="L284" s="1"/>
      <c r="M284" s="1"/>
      <c r="N284" s="1"/>
      <c r="O284" s="1"/>
      <c r="P284" s="1"/>
      <c r="Q284" s="1"/>
      <c r="R284" s="1"/>
    </row>
    <row r="285" spans="1:18" x14ac:dyDescent="0.2">
      <c r="A285" s="1"/>
      <c r="B285" s="1"/>
      <c r="C285" s="1"/>
      <c r="D285" s="1"/>
      <c r="E285" s="1"/>
      <c r="F285" s="1"/>
      <c r="G285" s="1"/>
      <c r="H285" s="1"/>
      <c r="I285" s="1"/>
      <c r="J285" s="1"/>
      <c r="K285" s="1"/>
      <c r="L285" s="1"/>
      <c r="M285" s="1"/>
      <c r="N285" s="1"/>
      <c r="O285" s="1"/>
      <c r="P285" s="1"/>
      <c r="Q285" s="1"/>
      <c r="R285" s="1"/>
    </row>
    <row r="286" spans="1:18" x14ac:dyDescent="0.2">
      <c r="A286" s="1"/>
      <c r="B286" s="1"/>
      <c r="C286" s="1"/>
      <c r="D286" s="1"/>
      <c r="E286" s="1"/>
      <c r="F286" s="1"/>
      <c r="G286" s="1"/>
      <c r="H286" s="1"/>
      <c r="I286" s="1"/>
      <c r="J286" s="1"/>
      <c r="K286" s="1"/>
      <c r="L286" s="1"/>
      <c r="M286" s="1"/>
      <c r="N286" s="1"/>
      <c r="O286" s="1"/>
      <c r="P286" s="1"/>
      <c r="Q286" s="1"/>
      <c r="R286" s="1"/>
    </row>
    <row r="287" spans="1:18" x14ac:dyDescent="0.2">
      <c r="A287" s="1"/>
      <c r="B287" s="1"/>
      <c r="C287" s="1"/>
      <c r="D287" s="1"/>
      <c r="E287" s="1"/>
      <c r="F287" s="1"/>
      <c r="G287" s="1"/>
      <c r="H287" s="1"/>
      <c r="I287" s="1"/>
      <c r="J287" s="1"/>
      <c r="K287" s="1"/>
      <c r="L287" s="1"/>
      <c r="M287" s="1"/>
      <c r="N287" s="1"/>
      <c r="O287" s="1"/>
      <c r="P287" s="1"/>
      <c r="Q287" s="1"/>
      <c r="R287" s="1"/>
    </row>
    <row r="288" spans="1:18" x14ac:dyDescent="0.2">
      <c r="A288" s="1"/>
      <c r="B288" s="1"/>
      <c r="C288" s="1"/>
      <c r="D288" s="1"/>
      <c r="E288" s="1"/>
      <c r="F288" s="1"/>
      <c r="G288" s="1"/>
      <c r="H288" s="1"/>
      <c r="I288" s="1"/>
      <c r="J288" s="1"/>
      <c r="K288" s="1"/>
      <c r="L288" s="1"/>
      <c r="M288" s="1"/>
      <c r="N288" s="1"/>
      <c r="O288" s="1"/>
      <c r="P288" s="1"/>
      <c r="Q288" s="1"/>
      <c r="R288" s="1"/>
    </row>
    <row r="289" spans="1:18" x14ac:dyDescent="0.2">
      <c r="A289" s="1"/>
      <c r="B289" s="1"/>
      <c r="C289" s="1"/>
      <c r="D289" s="1"/>
      <c r="E289" s="1"/>
      <c r="F289" s="1"/>
      <c r="G289" s="1"/>
      <c r="H289" s="1"/>
      <c r="I289" s="1"/>
      <c r="J289" s="1"/>
      <c r="K289" s="1"/>
      <c r="L289" s="1"/>
      <c r="M289" s="1"/>
      <c r="N289" s="1"/>
      <c r="O289" s="1"/>
      <c r="P289" s="1"/>
      <c r="Q289" s="1"/>
      <c r="R289" s="1"/>
    </row>
    <row r="290" spans="1:18" x14ac:dyDescent="0.2">
      <c r="A290" s="1"/>
      <c r="B290" s="1"/>
      <c r="C290" s="1"/>
      <c r="D290" s="1"/>
      <c r="E290" s="1"/>
      <c r="F290" s="1"/>
      <c r="G290" s="1"/>
      <c r="H290" s="1"/>
      <c r="I290" s="1"/>
      <c r="J290" s="1"/>
      <c r="K290" s="1"/>
      <c r="L290" s="1"/>
      <c r="M290" s="1"/>
      <c r="N290" s="1"/>
      <c r="O290" s="1"/>
      <c r="P290" s="1"/>
      <c r="Q290" s="1"/>
      <c r="R290" s="1"/>
    </row>
    <row r="291" spans="1:18" x14ac:dyDescent="0.2">
      <c r="A291" s="1"/>
      <c r="B291" s="1"/>
      <c r="C291" s="1"/>
      <c r="D291" s="1"/>
      <c r="E291" s="1"/>
      <c r="F291" s="1"/>
      <c r="G291" s="1"/>
      <c r="H291" s="1"/>
      <c r="I291" s="1"/>
      <c r="J291" s="1"/>
      <c r="K291" s="1"/>
      <c r="L291" s="1"/>
      <c r="M291" s="1"/>
      <c r="N291" s="1"/>
      <c r="O291" s="1"/>
      <c r="P291" s="1"/>
      <c r="Q291" s="1"/>
      <c r="R291" s="1"/>
    </row>
    <row r="292" spans="1:18" x14ac:dyDescent="0.2">
      <c r="A292" s="1"/>
      <c r="B292" s="1"/>
      <c r="C292" s="1"/>
      <c r="D292" s="1"/>
      <c r="E292" s="1"/>
      <c r="F292" s="1"/>
      <c r="G292" s="1"/>
      <c r="H292" s="1"/>
      <c r="I292" s="1"/>
      <c r="J292" s="1"/>
      <c r="K292" s="1"/>
      <c r="L292" s="1"/>
      <c r="M292" s="1"/>
      <c r="N292" s="1"/>
      <c r="O292" s="1"/>
      <c r="P292" s="1"/>
      <c r="Q292" s="1"/>
      <c r="R292" s="1"/>
    </row>
    <row r="293" spans="1:18" x14ac:dyDescent="0.2">
      <c r="A293" s="1"/>
      <c r="B293" s="1"/>
      <c r="C293" s="1"/>
      <c r="D293" s="1"/>
      <c r="E293" s="1"/>
      <c r="F293" s="1"/>
      <c r="G293" s="1"/>
      <c r="H293" s="1"/>
      <c r="I293" s="1"/>
      <c r="J293" s="1"/>
      <c r="K293" s="1"/>
      <c r="L293" s="1"/>
      <c r="M293" s="1"/>
      <c r="N293" s="1"/>
      <c r="O293" s="1"/>
      <c r="P293" s="1"/>
      <c r="Q293" s="1"/>
      <c r="R293" s="1"/>
    </row>
    <row r="294" spans="1:18" x14ac:dyDescent="0.2">
      <c r="A294" s="1"/>
      <c r="B294" s="1"/>
      <c r="C294" s="1"/>
      <c r="D294" s="1"/>
      <c r="E294" s="1"/>
      <c r="F294" s="1"/>
      <c r="G294" s="1"/>
      <c r="H294" s="1"/>
      <c r="I294" s="1"/>
      <c r="J294" s="1"/>
      <c r="K294" s="1"/>
      <c r="L294" s="1"/>
      <c r="M294" s="1"/>
      <c r="N294" s="1"/>
      <c r="O294" s="1"/>
      <c r="P294" s="1"/>
      <c r="Q294" s="1"/>
      <c r="R294" s="1"/>
    </row>
    <row r="295" spans="1:18" x14ac:dyDescent="0.2">
      <c r="A295" s="1"/>
      <c r="B295" s="1"/>
      <c r="C295" s="1"/>
      <c r="D295" s="1"/>
      <c r="E295" s="1"/>
      <c r="F295" s="1"/>
      <c r="G295" s="1"/>
      <c r="H295" s="1"/>
      <c r="I295" s="1"/>
      <c r="J295" s="1"/>
      <c r="K295" s="1"/>
      <c r="L295" s="1"/>
      <c r="M295" s="1"/>
      <c r="N295" s="1"/>
      <c r="O295" s="1"/>
      <c r="P295" s="1"/>
      <c r="Q295" s="1"/>
      <c r="R295" s="1"/>
    </row>
    <row r="296" spans="1:18" x14ac:dyDescent="0.2">
      <c r="A296" s="1"/>
      <c r="B296" s="1"/>
      <c r="C296" s="1"/>
      <c r="D296" s="1"/>
      <c r="E296" s="1"/>
      <c r="F296" s="1"/>
      <c r="G296" s="1"/>
      <c r="H296" s="1"/>
      <c r="I296" s="1"/>
      <c r="J296" s="1"/>
      <c r="K296" s="1"/>
      <c r="L296" s="1"/>
      <c r="M296" s="1"/>
      <c r="N296" s="1"/>
      <c r="O296" s="1"/>
      <c r="P296" s="1"/>
      <c r="Q296" s="1"/>
      <c r="R296" s="1"/>
    </row>
    <row r="297" spans="1:18" x14ac:dyDescent="0.2">
      <c r="A297" s="1"/>
      <c r="B297" s="1"/>
      <c r="C297" s="1"/>
      <c r="D297" s="1"/>
      <c r="E297" s="1"/>
      <c r="F297" s="1"/>
      <c r="G297" s="1"/>
      <c r="H297" s="1"/>
      <c r="I297" s="1"/>
      <c r="J297" s="1"/>
      <c r="K297" s="1"/>
      <c r="L297" s="1"/>
      <c r="M297" s="1"/>
      <c r="N297" s="1"/>
      <c r="O297" s="1"/>
      <c r="P297" s="1"/>
      <c r="Q297" s="1"/>
      <c r="R297" s="1"/>
    </row>
    <row r="298" spans="1:18" x14ac:dyDescent="0.2">
      <c r="A298" s="1"/>
      <c r="B298" s="1"/>
      <c r="C298" s="1"/>
      <c r="D298" s="1"/>
      <c r="E298" s="1"/>
      <c r="F298" s="1"/>
      <c r="G298" s="1"/>
      <c r="H298" s="1"/>
      <c r="I298" s="1"/>
      <c r="J298" s="1"/>
      <c r="K298" s="1"/>
      <c r="L298" s="1"/>
      <c r="M298" s="1"/>
      <c r="N298" s="1"/>
      <c r="O298" s="1"/>
      <c r="P298" s="1"/>
      <c r="Q298" s="1"/>
      <c r="R298" s="1"/>
    </row>
    <row r="299" spans="1:18" x14ac:dyDescent="0.2">
      <c r="A299" s="1"/>
      <c r="B299" s="1"/>
      <c r="C299" s="1"/>
      <c r="D299" s="1"/>
      <c r="E299" s="1"/>
      <c r="F299" s="1"/>
      <c r="G299" s="1"/>
      <c r="H299" s="1"/>
      <c r="I299" s="1"/>
      <c r="J299" s="1"/>
      <c r="K299" s="1"/>
      <c r="L299" s="1"/>
      <c r="M299" s="1"/>
      <c r="N299" s="1"/>
      <c r="O299" s="1"/>
      <c r="P299" s="1"/>
      <c r="Q299" s="1"/>
      <c r="R299" s="1"/>
    </row>
    <row r="300" spans="1:18" x14ac:dyDescent="0.2">
      <c r="A300" s="1"/>
      <c r="B300" s="1"/>
      <c r="C300" s="1"/>
      <c r="D300" s="1"/>
      <c r="E300" s="1"/>
      <c r="F300" s="1"/>
      <c r="G300" s="1"/>
      <c r="H300" s="1"/>
      <c r="I300" s="1"/>
      <c r="J300" s="1"/>
      <c r="K300" s="1"/>
      <c r="L300" s="1"/>
      <c r="M300" s="1"/>
      <c r="N300" s="1"/>
      <c r="O300" s="1"/>
      <c r="P300" s="1"/>
      <c r="Q300" s="1"/>
      <c r="R300" s="1"/>
    </row>
    <row r="301" spans="1:18" x14ac:dyDescent="0.2">
      <c r="A301" s="1"/>
      <c r="B301" s="1"/>
      <c r="C301" s="1"/>
      <c r="D301" s="1"/>
      <c r="E301" s="1"/>
      <c r="F301" s="1"/>
      <c r="G301" s="1"/>
      <c r="H301" s="1"/>
      <c r="I301" s="1"/>
      <c r="J301" s="1"/>
      <c r="K301" s="1"/>
      <c r="L301" s="1"/>
      <c r="M301" s="1"/>
      <c r="N301" s="1"/>
      <c r="O301" s="1"/>
      <c r="P301" s="1"/>
      <c r="Q301" s="1"/>
      <c r="R301" s="1"/>
    </row>
    <row r="302" spans="1:18" x14ac:dyDescent="0.2">
      <c r="A302" s="1"/>
      <c r="B302" s="1"/>
      <c r="C302" s="1"/>
      <c r="D302" s="1"/>
      <c r="E302" s="1"/>
      <c r="F302" s="1"/>
      <c r="G302" s="1"/>
      <c r="H302" s="1"/>
      <c r="I302" s="1"/>
      <c r="J302" s="1"/>
      <c r="K302" s="1"/>
      <c r="L302" s="1"/>
      <c r="M302" s="1"/>
      <c r="N302" s="1"/>
      <c r="O302" s="1"/>
      <c r="P302" s="1"/>
      <c r="Q302" s="1"/>
      <c r="R302" s="1"/>
    </row>
    <row r="303" spans="1:18" x14ac:dyDescent="0.2">
      <c r="A303" s="1"/>
      <c r="B303" s="1"/>
      <c r="C303" s="1"/>
      <c r="D303" s="1"/>
      <c r="E303" s="1"/>
      <c r="F303" s="1"/>
      <c r="G303" s="1"/>
      <c r="H303" s="1"/>
      <c r="I303" s="1"/>
      <c r="J303" s="1"/>
      <c r="K303" s="1"/>
      <c r="L303" s="1"/>
      <c r="M303" s="1"/>
      <c r="N303" s="1"/>
      <c r="O303" s="1"/>
      <c r="P303" s="1"/>
      <c r="Q303" s="1"/>
      <c r="R303" s="1"/>
    </row>
    <row r="304" spans="1:18" x14ac:dyDescent="0.2">
      <c r="A304" s="1"/>
      <c r="B304" s="1"/>
      <c r="C304" s="1"/>
      <c r="D304" s="1"/>
      <c r="E304" s="1"/>
      <c r="F304" s="1"/>
      <c r="G304" s="1"/>
      <c r="H304" s="1"/>
      <c r="I304" s="1"/>
      <c r="J304" s="1"/>
      <c r="K304" s="1"/>
      <c r="L304" s="1"/>
      <c r="M304" s="1"/>
      <c r="N304" s="1"/>
      <c r="O304" s="1"/>
      <c r="P304" s="1"/>
      <c r="Q304" s="1"/>
      <c r="R304" s="1"/>
    </row>
    <row r="305" spans="1:18" x14ac:dyDescent="0.2">
      <c r="A305" s="1"/>
      <c r="B305" s="1"/>
      <c r="C305" s="1"/>
      <c r="D305" s="1"/>
      <c r="E305" s="1"/>
      <c r="F305" s="1"/>
      <c r="G305" s="1"/>
      <c r="H305" s="1"/>
      <c r="I305" s="1"/>
      <c r="J305" s="1"/>
      <c r="K305" s="1"/>
      <c r="L305" s="1"/>
      <c r="M305" s="1"/>
      <c r="N305" s="1"/>
      <c r="O305" s="1"/>
      <c r="P305" s="1"/>
      <c r="Q305" s="1"/>
      <c r="R305" s="1"/>
    </row>
  </sheetData>
  <sheetProtection sheet="1" objects="1" scenarios="1"/>
  <phoneticPr fontId="0" type="noConversion"/>
  <pageMargins left="0.78740157499999996" right="0.78740157499999996" top="0.984251969" bottom="0.984251969" header="0.4921259845" footer="0.4921259845"/>
  <pageSetup paperSize="9" scale="67"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G99"/>
  <sheetViews>
    <sheetView showGridLines="0" topLeftCell="A63" zoomScale="90" zoomScaleNormal="90" zoomScaleSheetLayoutView="55" workbookViewId="0">
      <selection activeCell="J89" sqref="J89"/>
    </sheetView>
  </sheetViews>
  <sheetFormatPr baseColWidth="10" defaultColWidth="14" defaultRowHeight="14.25" x14ac:dyDescent="0.2"/>
  <cols>
    <col min="1" max="1" width="2.85546875" style="1" customWidth="1"/>
    <col min="2" max="2" width="39.85546875" style="2" customWidth="1"/>
    <col min="3" max="3" width="13.85546875" style="2" customWidth="1"/>
    <col min="4" max="4" width="0.85546875" style="7" customWidth="1"/>
    <col min="5" max="5" width="10.7109375" style="2" customWidth="1"/>
    <col min="6" max="6" width="0.85546875" style="4" customWidth="1"/>
    <col min="7" max="7" width="14" style="5" customWidth="1"/>
    <col min="8" max="8" width="1.5703125" style="4" customWidth="1"/>
    <col min="9" max="20" width="9.7109375" style="2" customWidth="1"/>
    <col min="21" max="21" width="1.140625" style="2" customWidth="1"/>
    <col min="22" max="22" width="23.7109375" style="1" customWidth="1"/>
    <col min="23" max="24" width="1.7109375" style="2" customWidth="1"/>
    <col min="25" max="25" width="1.42578125" style="2" customWidth="1"/>
    <col min="26" max="26" width="1.7109375" style="2" customWidth="1"/>
    <col min="27" max="27" width="14" style="2" hidden="1" customWidth="1"/>
    <col min="28" max="28" width="17" style="46" hidden="1" customWidth="1"/>
    <col min="29" max="29" width="4.28515625" style="46" hidden="1" customWidth="1"/>
    <col min="30" max="33" width="14" style="2" hidden="1" customWidth="1"/>
    <col min="34" max="34" width="14" style="2" customWidth="1"/>
    <col min="35" max="16384" width="14" style="2"/>
  </cols>
  <sheetData>
    <row r="1" spans="2:33" ht="9.75" customHeight="1" x14ac:dyDescent="0.2">
      <c r="D1" s="3"/>
      <c r="I1" s="6"/>
      <c r="J1" s="1"/>
      <c r="K1" s="7"/>
    </row>
    <row r="2" spans="2:33" ht="34.5" customHeight="1" thickBot="1" x14ac:dyDescent="0.25">
      <c r="B2" s="513" t="s">
        <v>0</v>
      </c>
      <c r="C2" s="7"/>
      <c r="D2" s="3"/>
      <c r="I2" s="6"/>
      <c r="J2" s="1"/>
      <c r="K2" s="7"/>
    </row>
    <row r="3" spans="2:33" ht="30.75" customHeight="1" thickTop="1" thickBot="1" x14ac:dyDescent="0.25">
      <c r="C3" s="644" t="s">
        <v>109</v>
      </c>
      <c r="D3" s="4"/>
      <c r="E3" s="716"/>
      <c r="F3" s="717"/>
      <c r="G3" s="718"/>
      <c r="I3" s="719" t="s">
        <v>1</v>
      </c>
      <c r="J3" s="720"/>
      <c r="K3" s="721"/>
      <c r="M3" s="61" t="s">
        <v>38</v>
      </c>
      <c r="S3" s="9"/>
      <c r="T3" s="9"/>
      <c r="U3" s="9"/>
    </row>
    <row r="4" spans="2:33" ht="17.45" customHeight="1" thickTop="1" x14ac:dyDescent="0.2">
      <c r="B4" s="722"/>
      <c r="C4" s="722"/>
      <c r="D4" s="4"/>
      <c r="E4" s="724"/>
      <c r="F4" s="724"/>
      <c r="G4" s="724"/>
      <c r="I4" s="725" t="s">
        <v>3</v>
      </c>
      <c r="J4" s="725"/>
      <c r="K4" s="725"/>
      <c r="L4" s="10"/>
      <c r="M4" s="514" t="s">
        <v>56</v>
      </c>
      <c r="S4" s="9"/>
      <c r="T4" s="9"/>
      <c r="U4" s="9"/>
    </row>
    <row r="5" spans="2:33" ht="9.75" customHeight="1" thickBot="1" x14ac:dyDescent="0.25">
      <c r="B5" s="723"/>
      <c r="C5" s="723"/>
      <c r="D5" s="4"/>
      <c r="I5" s="726"/>
      <c r="J5" s="726"/>
      <c r="K5" s="726"/>
      <c r="L5" s="10"/>
      <c r="M5" s="10"/>
      <c r="N5" s="10"/>
      <c r="O5" s="10"/>
      <c r="P5" s="10"/>
      <c r="Q5" s="10"/>
      <c r="R5" s="9"/>
      <c r="S5" s="9"/>
      <c r="T5" s="9"/>
      <c r="U5" s="9"/>
    </row>
    <row r="6" spans="2:33" s="11" customFormat="1" ht="21.75" thickTop="1" thickBot="1" x14ac:dyDescent="0.25">
      <c r="B6" s="62" t="s">
        <v>4</v>
      </c>
      <c r="C6" s="63" t="s">
        <v>113</v>
      </c>
      <c r="D6" s="64"/>
      <c r="E6" s="515" t="s">
        <v>5</v>
      </c>
      <c r="F6" s="65"/>
      <c r="G6" s="727" t="s">
        <v>6</v>
      </c>
      <c r="H6" s="65"/>
      <c r="I6" s="423" t="str">
        <f>IF(HLOOKUP($I$3,$AE$12:$AG$24,2,FALSE)=0,"",HLOOKUP($I$3,$AE$12:$AG$24,2,FALSE))</f>
        <v>Jan</v>
      </c>
      <c r="J6" s="424" t="str">
        <f>IF(HLOOKUP($I$3,$AE$12:$AG$24,3,FALSE)=0,"",HLOOKUP($I$3,$AE$12:$AG$24,3,FALSE))</f>
        <v>Feb</v>
      </c>
      <c r="K6" s="424" t="str">
        <f>IF(HLOOKUP($I$3,$AE$12:$AG$24,4,FALSE)=0,"",HLOOKUP($I$3,$AE$12:$AG$24,4,FALSE))</f>
        <v>Mrz</v>
      </c>
      <c r="L6" s="424" t="str">
        <f>IF(HLOOKUP($I$3,$AE$12:$AG$24,5,FALSE)=0,"",HLOOKUP($I$3,$AE$12:$AG$24,5,FALSE))</f>
        <v>Apr</v>
      </c>
      <c r="M6" s="424" t="str">
        <f>IF(HLOOKUP($I$3,$AE$12:$AG$24,6,FALSE)=0,"",HLOOKUP($I$3,$AE$12:$AG$24,6,FALSE))</f>
        <v>Mai</v>
      </c>
      <c r="N6" s="424" t="str">
        <f>IF(HLOOKUP($I$3,$AE$12:$AG$24,7,FALSE)=0,"",HLOOKUP($I$3,$AE$12:$AG$24,7,FALSE))</f>
        <v>Jun</v>
      </c>
      <c r="O6" s="424" t="str">
        <f>IF(HLOOKUP($I$3,$AE$12:$AG$24,8,FALSE)=0,"",HLOOKUP($I$3,$AE$12:$AG$24,8,FALSE))</f>
        <v>Jul</v>
      </c>
      <c r="P6" s="424" t="str">
        <f>IF(HLOOKUP($I$3,$AE$12:$AG$24,9,FALSE)=0,"",HLOOKUP($I$3,$AE$12:$AG$24,9,FALSE))</f>
        <v>Aug</v>
      </c>
      <c r="Q6" s="424" t="str">
        <f>IF(HLOOKUP($I$3,$AE$12:$AG$24,10,FALSE)=0,"",HLOOKUP($I$3,$AE$12:$AG$24,10,FALSE))</f>
        <v>Sep</v>
      </c>
      <c r="R6" s="424" t="str">
        <f>IF(HLOOKUP($I$3,$AE$12:$AG$24,11,FALSE)=0,"",HLOOKUP($I$3,$AE$12:$AG$24,11,FALSE))</f>
        <v>Okt</v>
      </c>
      <c r="S6" s="424" t="str">
        <f>IF(HLOOKUP($I$3,$AE$12:$AG$24,12,FALSE)=0,"",HLOOKUP($I$3,$AE$12:$AG$24,12,FALSE))</f>
        <v>Nov</v>
      </c>
      <c r="T6" s="425" t="str">
        <f>IF(HLOOKUP($I$3,$AE$12:$AG$24,13,FALSE)=0,"",HLOOKUP($I$3,$AE$12:$AG$24,13,FALSE))</f>
        <v>Dez</v>
      </c>
      <c r="U6" s="422"/>
      <c r="V6" s="710" t="s">
        <v>77</v>
      </c>
      <c r="AB6" s="47"/>
      <c r="AC6" s="47"/>
    </row>
    <row r="7" spans="2:33" s="12" customFormat="1" ht="19.5" thickTop="1" thickBot="1" x14ac:dyDescent="0.25">
      <c r="B7" s="653" t="s">
        <v>114</v>
      </c>
      <c r="C7" s="654" t="s">
        <v>114</v>
      </c>
      <c r="D7" s="556"/>
      <c r="E7" s="516" t="s">
        <v>7</v>
      </c>
      <c r="F7" s="556"/>
      <c r="G7" s="728"/>
      <c r="H7" s="69"/>
      <c r="I7" s="426" t="s">
        <v>8</v>
      </c>
      <c r="J7" s="427" t="s">
        <v>8</v>
      </c>
      <c r="K7" s="427" t="s">
        <v>8</v>
      </c>
      <c r="L7" s="427" t="s">
        <v>8</v>
      </c>
      <c r="M7" s="427" t="s">
        <v>8</v>
      </c>
      <c r="N7" s="428" t="s">
        <v>8</v>
      </c>
      <c r="O7" s="427" t="s">
        <v>8</v>
      </c>
      <c r="P7" s="427" t="s">
        <v>8</v>
      </c>
      <c r="Q7" s="427" t="s">
        <v>8</v>
      </c>
      <c r="R7" s="427" t="s">
        <v>8</v>
      </c>
      <c r="S7" s="427" t="s">
        <v>8</v>
      </c>
      <c r="T7" s="429" t="s">
        <v>8</v>
      </c>
      <c r="U7" s="340"/>
      <c r="V7" s="711"/>
      <c r="AB7" s="47"/>
      <c r="AC7" s="47"/>
    </row>
    <row r="8" spans="2:33" s="12" customFormat="1" ht="18" customHeight="1" thickTop="1" thickBot="1" x14ac:dyDescent="0.25">
      <c r="B8" s="59" t="s">
        <v>98</v>
      </c>
      <c r="C8" s="518"/>
      <c r="D8" s="557"/>
      <c r="E8" s="520"/>
      <c r="F8" s="557"/>
      <c r="G8" s="521"/>
      <c r="H8" s="519"/>
      <c r="I8" s="522"/>
      <c r="J8" s="523"/>
      <c r="K8" s="523"/>
      <c r="L8" s="523"/>
      <c r="M8" s="523"/>
      <c r="N8" s="524"/>
      <c r="O8" s="523"/>
      <c r="P8" s="523"/>
      <c r="Q8" s="523"/>
      <c r="R8" s="523"/>
      <c r="S8" s="523"/>
      <c r="T8" s="525"/>
      <c r="U8" s="466"/>
      <c r="V8" s="712"/>
      <c r="AB8" s="46" t="s">
        <v>1</v>
      </c>
      <c r="AC8" s="46">
        <f>VLOOKUP($M$3,$AB$13:$AC$24,2,FALSE)</f>
        <v>1</v>
      </c>
    </row>
    <row r="9" spans="2:33" ht="13.7" customHeight="1" thickTop="1" x14ac:dyDescent="0.2">
      <c r="B9" s="651" t="s">
        <v>82</v>
      </c>
      <c r="C9" s="273"/>
      <c r="D9" s="558"/>
      <c r="E9" s="656"/>
      <c r="F9" s="558"/>
      <c r="G9" s="275">
        <f>E9-SUM(I9:T9)</f>
        <v>0</v>
      </c>
      <c r="H9" s="274"/>
      <c r="I9" s="658"/>
      <c r="J9" s="659"/>
      <c r="K9" s="659"/>
      <c r="L9" s="659"/>
      <c r="M9" s="659"/>
      <c r="N9" s="659"/>
      <c r="O9" s="659"/>
      <c r="P9" s="659"/>
      <c r="Q9" s="659"/>
      <c r="R9" s="659"/>
      <c r="S9" s="659"/>
      <c r="T9" s="660"/>
      <c r="U9" s="465"/>
      <c r="V9" s="500"/>
      <c r="AB9" s="46" t="s">
        <v>9</v>
      </c>
    </row>
    <row r="10" spans="2:33" ht="13.7" customHeight="1" x14ac:dyDescent="0.2">
      <c r="B10" s="651" t="s">
        <v>83</v>
      </c>
      <c r="C10" s="273"/>
      <c r="D10" s="274"/>
      <c r="E10" s="656"/>
      <c r="F10" s="274"/>
      <c r="G10" s="275">
        <f t="shared" ref="G10:G21" si="0">E10-SUM(I10:T10)</f>
        <v>0</v>
      </c>
      <c r="H10" s="274"/>
      <c r="I10" s="661"/>
      <c r="J10" s="662"/>
      <c r="K10" s="662"/>
      <c r="L10" s="662"/>
      <c r="M10" s="662"/>
      <c r="N10" s="662"/>
      <c r="O10" s="662"/>
      <c r="P10" s="662"/>
      <c r="Q10" s="662"/>
      <c r="R10" s="662"/>
      <c r="S10" s="662"/>
      <c r="T10" s="663"/>
      <c r="U10" s="465"/>
      <c r="V10" s="500"/>
      <c r="AB10" s="46" t="s">
        <v>10</v>
      </c>
    </row>
    <row r="11" spans="2:33" ht="13.7" customHeight="1" x14ac:dyDescent="0.2">
      <c r="B11" s="651" t="s">
        <v>84</v>
      </c>
      <c r="C11" s="273"/>
      <c r="D11" s="274"/>
      <c r="E11" s="656"/>
      <c r="F11" s="274"/>
      <c r="G11" s="275">
        <f t="shared" si="0"/>
        <v>0</v>
      </c>
      <c r="H11" s="274"/>
      <c r="I11" s="661"/>
      <c r="J11" s="662"/>
      <c r="K11" s="662"/>
      <c r="L11" s="662"/>
      <c r="M11" s="662"/>
      <c r="N11" s="662"/>
      <c r="O11" s="662"/>
      <c r="P11" s="662"/>
      <c r="Q11" s="662"/>
      <c r="R11" s="662"/>
      <c r="S11" s="662"/>
      <c r="T11" s="663"/>
      <c r="U11" s="465"/>
      <c r="V11" s="500"/>
    </row>
    <row r="12" spans="2:33" ht="13.7" customHeight="1" x14ac:dyDescent="0.2">
      <c r="B12" s="651" t="s">
        <v>85</v>
      </c>
      <c r="C12" s="273"/>
      <c r="D12" s="274"/>
      <c r="E12" s="656"/>
      <c r="F12" s="274"/>
      <c r="G12" s="275">
        <f t="shared" si="0"/>
        <v>0</v>
      </c>
      <c r="H12" s="274"/>
      <c r="I12" s="661"/>
      <c r="J12" s="662"/>
      <c r="K12" s="662"/>
      <c r="L12" s="662"/>
      <c r="M12" s="662"/>
      <c r="N12" s="662"/>
      <c r="O12" s="662"/>
      <c r="P12" s="662"/>
      <c r="Q12" s="662"/>
      <c r="R12" s="662"/>
      <c r="S12" s="662"/>
      <c r="T12" s="663"/>
      <c r="U12" s="465"/>
      <c r="V12" s="500"/>
      <c r="AE12" s="52" t="s">
        <v>1</v>
      </c>
      <c r="AF12" s="53" t="s">
        <v>9</v>
      </c>
      <c r="AG12" s="53" t="s">
        <v>10</v>
      </c>
    </row>
    <row r="13" spans="2:33" ht="13.7" customHeight="1" x14ac:dyDescent="0.2">
      <c r="B13" s="651"/>
      <c r="C13" s="273"/>
      <c r="D13" s="274"/>
      <c r="E13" s="656"/>
      <c r="F13" s="274"/>
      <c r="G13" s="275">
        <f t="shared" si="0"/>
        <v>0</v>
      </c>
      <c r="H13" s="274"/>
      <c r="I13" s="661"/>
      <c r="J13" s="662"/>
      <c r="K13" s="662"/>
      <c r="L13" s="662"/>
      <c r="M13" s="662"/>
      <c r="N13" s="662"/>
      <c r="O13" s="662"/>
      <c r="P13" s="662"/>
      <c r="Q13" s="662"/>
      <c r="R13" s="662"/>
      <c r="S13" s="662"/>
      <c r="T13" s="663"/>
      <c r="U13" s="465"/>
      <c r="V13" s="500"/>
      <c r="AA13" s="2">
        <v>1</v>
      </c>
      <c r="AB13" s="51" t="s">
        <v>38</v>
      </c>
      <c r="AC13" s="2">
        <v>1</v>
      </c>
      <c r="AD13" s="2" t="s">
        <v>57</v>
      </c>
      <c r="AE13" s="54" t="str">
        <f>VLOOKUP($AC$8,$AC$13:$AD$36,2,FALSE)</f>
        <v>Jan</v>
      </c>
      <c r="AF13" s="54" t="str">
        <f>VLOOKUP($AC$8,$AC$13:$AD$36,2,FALSE)&amp;" - "&amp;VLOOKUP($AC$8+1,$AC$13:$AD$36,2,FALSE)</f>
        <v>Jan - Feb</v>
      </c>
      <c r="AG13" s="54" t="str">
        <f>VLOOKUP($AC$8,$AC$13:$AD$36,2,FALSE)&amp;" - "&amp;VLOOKUP($AC$8+2,$AC$13:$AD$36,2,FALSE)</f>
        <v>Jan - Mrz</v>
      </c>
    </row>
    <row r="14" spans="2:33" ht="13.7" customHeight="1" x14ac:dyDescent="0.2">
      <c r="B14" s="651"/>
      <c r="C14" s="273"/>
      <c r="D14" s="274"/>
      <c r="E14" s="656"/>
      <c r="F14" s="274"/>
      <c r="G14" s="275">
        <f t="shared" si="0"/>
        <v>0</v>
      </c>
      <c r="H14" s="274"/>
      <c r="I14" s="661"/>
      <c r="J14" s="662"/>
      <c r="K14" s="662"/>
      <c r="L14" s="662"/>
      <c r="M14" s="662"/>
      <c r="N14" s="662"/>
      <c r="O14" s="662"/>
      <c r="P14" s="662"/>
      <c r="Q14" s="662"/>
      <c r="R14" s="662"/>
      <c r="S14" s="662"/>
      <c r="T14" s="663"/>
      <c r="U14" s="465"/>
      <c r="V14" s="500"/>
      <c r="AA14" s="2">
        <v>2</v>
      </c>
      <c r="AB14" s="51" t="s">
        <v>39</v>
      </c>
      <c r="AC14" s="2">
        <v>2</v>
      </c>
      <c r="AD14" s="2" t="s">
        <v>58</v>
      </c>
      <c r="AE14" s="54" t="str">
        <f>VLOOKUP($AC$8+1,$AC$13:$AD$36,2,FALSE)</f>
        <v>Feb</v>
      </c>
      <c r="AF14" s="54" t="str">
        <f>VLOOKUP($AC$8+2,$AC$13:$AD$36,2,FALSE)&amp;" - "&amp;VLOOKUP($AC$8+3,$AC$13:$AD$36,2,FALSE)</f>
        <v>Mrz - Apr</v>
      </c>
      <c r="AG14" s="54" t="str">
        <f>VLOOKUP($AC$8+3,$AC$13:$AD$36,2,FALSE)&amp;" - "&amp;VLOOKUP($AC$8+5,$AC$13:$AD$36,2,FALSE)</f>
        <v>Apr - Jun</v>
      </c>
    </row>
    <row r="15" spans="2:33" ht="13.7" customHeight="1" x14ac:dyDescent="0.2">
      <c r="B15" s="651"/>
      <c r="C15" s="273"/>
      <c r="D15" s="274"/>
      <c r="E15" s="656"/>
      <c r="F15" s="274"/>
      <c r="G15" s="275">
        <f t="shared" si="0"/>
        <v>0</v>
      </c>
      <c r="H15" s="274"/>
      <c r="I15" s="661"/>
      <c r="J15" s="662"/>
      <c r="K15" s="662"/>
      <c r="L15" s="662"/>
      <c r="M15" s="662"/>
      <c r="N15" s="662"/>
      <c r="O15" s="662"/>
      <c r="P15" s="662"/>
      <c r="Q15" s="662"/>
      <c r="R15" s="662"/>
      <c r="S15" s="662"/>
      <c r="T15" s="663"/>
      <c r="U15" s="465"/>
      <c r="V15" s="500"/>
      <c r="AA15" s="2">
        <v>3</v>
      </c>
      <c r="AB15" s="51" t="s">
        <v>40</v>
      </c>
      <c r="AC15" s="2">
        <v>3</v>
      </c>
      <c r="AD15" s="2" t="s">
        <v>59</v>
      </c>
      <c r="AE15" s="54" t="str">
        <f>VLOOKUP($AC$8+2,$AC$13:$AD$36,2,FALSE)</f>
        <v>Mrz</v>
      </c>
      <c r="AF15" s="54" t="str">
        <f>VLOOKUP($AC$8+4,$AC$13:$AD$36,2,FALSE)&amp;" - "&amp;VLOOKUP($AC$8+5,$AC$13:$AD$36,2,FALSE)</f>
        <v>Mai - Jun</v>
      </c>
      <c r="AG15" s="54" t="str">
        <f>VLOOKUP($AC$8+6,$AC$13:$AD$36,2,FALSE)&amp;" - "&amp;VLOOKUP($AC$8+8,$AC$13:$AD$36,2,FALSE)</f>
        <v>Jul - Sep</v>
      </c>
    </row>
    <row r="16" spans="2:33" ht="13.7" customHeight="1" x14ac:dyDescent="0.2">
      <c r="B16" s="651"/>
      <c r="C16" s="273"/>
      <c r="D16" s="274"/>
      <c r="E16" s="656"/>
      <c r="F16" s="274"/>
      <c r="G16" s="275">
        <f t="shared" si="0"/>
        <v>0</v>
      </c>
      <c r="H16" s="274"/>
      <c r="I16" s="661"/>
      <c r="J16" s="662"/>
      <c r="K16" s="662"/>
      <c r="L16" s="662"/>
      <c r="M16" s="662"/>
      <c r="N16" s="662"/>
      <c r="O16" s="662"/>
      <c r="P16" s="662"/>
      <c r="Q16" s="662"/>
      <c r="R16" s="662"/>
      <c r="S16" s="662"/>
      <c r="T16" s="663"/>
      <c r="U16" s="465"/>
      <c r="V16" s="500"/>
      <c r="AA16" s="2">
        <v>4</v>
      </c>
      <c r="AB16" s="51" t="s">
        <v>41</v>
      </c>
      <c r="AC16" s="2">
        <v>4</v>
      </c>
      <c r="AD16" s="2" t="s">
        <v>60</v>
      </c>
      <c r="AE16" s="54" t="str">
        <f>VLOOKUP($AC$8+3,$AC$13:$AD$36,2,FALSE)</f>
        <v>Apr</v>
      </c>
      <c r="AF16" s="54" t="str">
        <f>VLOOKUP($AC$8+6,$AC$13:$AD$36,2,FALSE)&amp;" - "&amp;VLOOKUP($AC$8+7,$AC$13:$AD$36,2,FALSE)</f>
        <v>Jul - Aug</v>
      </c>
      <c r="AG16" s="54" t="str">
        <f>VLOOKUP($AC$8+9,$AC$13:$AD$36,2,FALSE)&amp;" - "&amp;VLOOKUP($AC$8+11,$AC$13:$AD$36,2,FALSE)</f>
        <v>Okt - Dez</v>
      </c>
    </row>
    <row r="17" spans="2:33" ht="13.7" customHeight="1" x14ac:dyDescent="0.2">
      <c r="B17" s="651"/>
      <c r="C17" s="273"/>
      <c r="D17" s="274"/>
      <c r="E17" s="656"/>
      <c r="F17" s="274"/>
      <c r="G17" s="275">
        <f t="shared" si="0"/>
        <v>0</v>
      </c>
      <c r="H17" s="274"/>
      <c r="I17" s="661"/>
      <c r="J17" s="662"/>
      <c r="K17" s="662"/>
      <c r="L17" s="662"/>
      <c r="M17" s="662"/>
      <c r="N17" s="662"/>
      <c r="O17" s="662"/>
      <c r="P17" s="662"/>
      <c r="Q17" s="662"/>
      <c r="R17" s="662"/>
      <c r="S17" s="662"/>
      <c r="T17" s="663"/>
      <c r="U17" s="465"/>
      <c r="V17" s="500"/>
      <c r="AA17" s="2">
        <v>5</v>
      </c>
      <c r="AB17" s="51" t="s">
        <v>42</v>
      </c>
      <c r="AC17" s="2">
        <v>5</v>
      </c>
      <c r="AD17" s="2" t="s">
        <v>42</v>
      </c>
      <c r="AE17" s="54" t="str">
        <f>VLOOKUP($AC$8+4,$AC$13:$AD$36,2,FALSE)</f>
        <v>Mai</v>
      </c>
      <c r="AF17" s="54" t="str">
        <f>VLOOKUP($AC$8+8,$AC$13:$AD$36,2,FALSE)&amp;" - "&amp;VLOOKUP($AC$8+9,$AC$13:$AD$36,2,FALSE)</f>
        <v>Sep - Okt</v>
      </c>
      <c r="AG17" s="53"/>
    </row>
    <row r="18" spans="2:33" ht="13.7" customHeight="1" x14ac:dyDescent="0.2">
      <c r="B18" s="651"/>
      <c r="C18" s="273"/>
      <c r="D18" s="274"/>
      <c r="E18" s="656"/>
      <c r="F18" s="274"/>
      <c r="G18" s="275">
        <f t="shared" si="0"/>
        <v>0</v>
      </c>
      <c r="H18" s="274"/>
      <c r="I18" s="661"/>
      <c r="J18" s="662"/>
      <c r="K18" s="662"/>
      <c r="L18" s="662"/>
      <c r="M18" s="662"/>
      <c r="N18" s="662"/>
      <c r="O18" s="662"/>
      <c r="P18" s="662"/>
      <c r="Q18" s="662"/>
      <c r="R18" s="662"/>
      <c r="S18" s="662"/>
      <c r="T18" s="663"/>
      <c r="U18" s="465"/>
      <c r="V18" s="500"/>
      <c r="AA18" s="2">
        <v>6</v>
      </c>
      <c r="AB18" s="51" t="s">
        <v>43</v>
      </c>
      <c r="AC18" s="2">
        <v>6</v>
      </c>
      <c r="AD18" s="2" t="s">
        <v>61</v>
      </c>
      <c r="AE18" s="54" t="str">
        <f>VLOOKUP($AC$8+5,$AC$13:$AD$36,2,FALSE)</f>
        <v>Jun</v>
      </c>
      <c r="AF18" s="54" t="str">
        <f>VLOOKUP($AC$8+10,$AC$13:$AD$36,2,FALSE)&amp;" - "&amp;VLOOKUP($AC$8+11,$AC$13:$AD$36,2,FALSE)</f>
        <v>Nov - Dez</v>
      </c>
      <c r="AG18" s="53"/>
    </row>
    <row r="19" spans="2:33" ht="13.7" customHeight="1" x14ac:dyDescent="0.2">
      <c r="B19" s="651"/>
      <c r="C19" s="273"/>
      <c r="D19" s="274"/>
      <c r="E19" s="656"/>
      <c r="F19" s="274"/>
      <c r="G19" s="275">
        <f t="shared" si="0"/>
        <v>0</v>
      </c>
      <c r="H19" s="274"/>
      <c r="I19" s="661"/>
      <c r="J19" s="662"/>
      <c r="K19" s="662"/>
      <c r="L19" s="662"/>
      <c r="M19" s="662"/>
      <c r="N19" s="662"/>
      <c r="O19" s="662"/>
      <c r="P19" s="662"/>
      <c r="Q19" s="662"/>
      <c r="R19" s="662"/>
      <c r="S19" s="662"/>
      <c r="T19" s="663"/>
      <c r="U19" s="465"/>
      <c r="V19" s="500"/>
      <c r="AA19" s="2">
        <v>7</v>
      </c>
      <c r="AB19" s="51" t="s">
        <v>44</v>
      </c>
      <c r="AC19" s="2">
        <v>7</v>
      </c>
      <c r="AD19" s="2" t="s">
        <v>62</v>
      </c>
      <c r="AE19" s="54" t="str">
        <f>VLOOKUP($AC$8+6,$AC$13:$AD$36,2,FALSE)</f>
        <v>Jul</v>
      </c>
      <c r="AF19" s="53"/>
      <c r="AG19" s="53"/>
    </row>
    <row r="20" spans="2:33" ht="13.7" customHeight="1" x14ac:dyDescent="0.2">
      <c r="B20" s="651"/>
      <c r="C20" s="273"/>
      <c r="D20" s="274"/>
      <c r="E20" s="656"/>
      <c r="F20" s="274"/>
      <c r="G20" s="275">
        <f t="shared" si="0"/>
        <v>0</v>
      </c>
      <c r="H20" s="274"/>
      <c r="I20" s="661"/>
      <c r="J20" s="662"/>
      <c r="K20" s="662"/>
      <c r="L20" s="662"/>
      <c r="M20" s="662"/>
      <c r="N20" s="662"/>
      <c r="O20" s="662"/>
      <c r="P20" s="662"/>
      <c r="Q20" s="662"/>
      <c r="R20" s="662"/>
      <c r="S20" s="662"/>
      <c r="T20" s="663"/>
      <c r="U20" s="465"/>
      <c r="V20" s="500"/>
      <c r="AA20" s="2">
        <v>8</v>
      </c>
      <c r="AB20" s="51" t="s">
        <v>45</v>
      </c>
      <c r="AC20" s="2">
        <v>8</v>
      </c>
      <c r="AD20" s="2" t="s">
        <v>63</v>
      </c>
      <c r="AE20" s="54" t="str">
        <f>VLOOKUP($AC$8+7,$AC$13:$AD$36,2,FALSE)</f>
        <v>Aug</v>
      </c>
      <c r="AF20" s="53"/>
      <c r="AG20" s="53"/>
    </row>
    <row r="21" spans="2:33" ht="13.7" customHeight="1" thickBot="1" x14ac:dyDescent="0.25">
      <c r="B21" s="652"/>
      <c r="C21" s="538"/>
      <c r="D21" s="543"/>
      <c r="E21" s="657"/>
      <c r="F21" s="274"/>
      <c r="G21" s="529">
        <f t="shared" si="0"/>
        <v>0</v>
      </c>
      <c r="H21" s="274"/>
      <c r="I21" s="664"/>
      <c r="J21" s="665"/>
      <c r="K21" s="665"/>
      <c r="L21" s="665"/>
      <c r="M21" s="665"/>
      <c r="N21" s="665"/>
      <c r="O21" s="665"/>
      <c r="P21" s="665"/>
      <c r="Q21" s="665"/>
      <c r="R21" s="665"/>
      <c r="S21" s="665"/>
      <c r="T21" s="666"/>
      <c r="U21" s="465"/>
      <c r="V21" s="501"/>
      <c r="AA21" s="2">
        <v>9</v>
      </c>
      <c r="AB21" s="51" t="s">
        <v>46</v>
      </c>
      <c r="AC21" s="2">
        <v>9</v>
      </c>
      <c r="AD21" s="2" t="s">
        <v>64</v>
      </c>
      <c r="AE21" s="54" t="str">
        <f>VLOOKUP($AC$8+8,$AC$13:$AD$36,2,FALSE)</f>
        <v>Sep</v>
      </c>
      <c r="AF21" s="53"/>
      <c r="AG21" s="53"/>
    </row>
    <row r="22" spans="2:33" ht="13.7" customHeight="1" x14ac:dyDescent="0.2">
      <c r="B22" s="555"/>
      <c r="C22" s="539"/>
      <c r="D22" s="544"/>
      <c r="E22" s="532"/>
      <c r="F22" s="547"/>
      <c r="G22" s="532"/>
      <c r="H22" s="531"/>
      <c r="I22" s="579"/>
      <c r="J22" s="581"/>
      <c r="K22" s="581"/>
      <c r="L22" s="581"/>
      <c r="M22" s="581" t="s">
        <v>11</v>
      </c>
      <c r="N22" s="581" t="s">
        <v>11</v>
      </c>
      <c r="O22" s="581" t="s">
        <v>11</v>
      </c>
      <c r="P22" s="581" t="s">
        <v>11</v>
      </c>
      <c r="Q22" s="581" t="s">
        <v>11</v>
      </c>
      <c r="R22" s="581" t="s">
        <v>11</v>
      </c>
      <c r="S22" s="579" t="s">
        <v>11</v>
      </c>
      <c r="T22" s="533" t="s">
        <v>11</v>
      </c>
      <c r="V22" s="2"/>
      <c r="AA22" s="2">
        <v>10</v>
      </c>
      <c r="AB22" s="51" t="s">
        <v>47</v>
      </c>
      <c r="AC22" s="2">
        <v>10</v>
      </c>
      <c r="AD22" s="2" t="s">
        <v>65</v>
      </c>
      <c r="AE22" s="54" t="str">
        <f>VLOOKUP($AC$8+9,$AC$13:$AD$36,2,FALSE)</f>
        <v>Okt</v>
      </c>
      <c r="AF22" s="55"/>
      <c r="AG22" s="55"/>
    </row>
    <row r="23" spans="2:33" ht="13.7" customHeight="1" x14ac:dyDescent="0.2">
      <c r="B23" s="555"/>
      <c r="C23" s="540"/>
      <c r="D23" s="544"/>
      <c r="E23" s="528"/>
      <c r="F23" s="547"/>
      <c r="G23" s="528"/>
      <c r="H23" s="526"/>
      <c r="I23" s="527"/>
      <c r="J23" s="582"/>
      <c r="K23" s="582"/>
      <c r="L23" s="582"/>
      <c r="M23" s="582" t="s">
        <v>11</v>
      </c>
      <c r="N23" s="582" t="s">
        <v>11</v>
      </c>
      <c r="O23" s="582" t="s">
        <v>11</v>
      </c>
      <c r="P23" s="582" t="s">
        <v>11</v>
      </c>
      <c r="Q23" s="582" t="s">
        <v>11</v>
      </c>
      <c r="R23" s="582" t="s">
        <v>11</v>
      </c>
      <c r="S23" s="527" t="s">
        <v>11</v>
      </c>
      <c r="T23" s="534" t="s">
        <v>11</v>
      </c>
      <c r="V23" s="2"/>
      <c r="AA23" s="2">
        <v>11</v>
      </c>
      <c r="AB23" s="51" t="s">
        <v>48</v>
      </c>
      <c r="AC23" s="2">
        <v>11</v>
      </c>
      <c r="AD23" s="2" t="s">
        <v>66</v>
      </c>
      <c r="AE23" s="54" t="str">
        <f>VLOOKUP($AC$8+10,$AC$13:$AD$36,2,FALSE)</f>
        <v>Nov</v>
      </c>
      <c r="AF23" s="56"/>
      <c r="AG23" s="56"/>
    </row>
    <row r="24" spans="2:33" ht="13.7" customHeight="1" x14ac:dyDescent="0.2">
      <c r="B24" s="530" t="s">
        <v>12</v>
      </c>
      <c r="C24" s="541">
        <f>SUM(C9:C23)</f>
        <v>0</v>
      </c>
      <c r="D24" s="543"/>
      <c r="E24" s="536"/>
      <c r="F24" s="547"/>
      <c r="G24" s="536"/>
      <c r="H24" s="535"/>
      <c r="I24" s="580"/>
      <c r="J24" s="583"/>
      <c r="K24" s="583"/>
      <c r="L24" s="583"/>
      <c r="M24" s="583" t="s">
        <v>11</v>
      </c>
      <c r="N24" s="583" t="s">
        <v>11</v>
      </c>
      <c r="O24" s="583" t="s">
        <v>11</v>
      </c>
      <c r="P24" s="583" t="s">
        <v>11</v>
      </c>
      <c r="Q24" s="583" t="s">
        <v>11</v>
      </c>
      <c r="R24" s="583" t="s">
        <v>11</v>
      </c>
      <c r="S24" s="580" t="s">
        <v>11</v>
      </c>
      <c r="T24" s="537" t="s">
        <v>11</v>
      </c>
      <c r="V24" s="2"/>
      <c r="AA24" s="2">
        <v>12</v>
      </c>
      <c r="AB24" s="51" t="s">
        <v>49</v>
      </c>
      <c r="AC24" s="2">
        <v>12</v>
      </c>
      <c r="AD24" s="2" t="s">
        <v>67</v>
      </c>
      <c r="AE24" s="54" t="str">
        <f>VLOOKUP($AC$8+11,$AC$13:$AD$36,2,FALSE)</f>
        <v>Dez</v>
      </c>
      <c r="AF24" s="57"/>
      <c r="AG24" s="57"/>
    </row>
    <row r="25" spans="2:33" s="11" customFormat="1" ht="18" customHeight="1" thickBot="1" x14ac:dyDescent="0.25">
      <c r="B25" s="60" t="s">
        <v>13</v>
      </c>
      <c r="C25" s="542">
        <f>SUM(C9:C21)</f>
        <v>0</v>
      </c>
      <c r="D25" s="326"/>
      <c r="E25" s="546">
        <f>SUM(E9:E21)</f>
        <v>0</v>
      </c>
      <c r="F25" s="548"/>
      <c r="G25" s="545">
        <f>E25-SUM(I25:T25)</f>
        <v>0</v>
      </c>
      <c r="H25" s="276"/>
      <c r="I25" s="487">
        <f t="shared" ref="I25:T25" si="1">SUM(I9:I21)</f>
        <v>0</v>
      </c>
      <c r="J25" s="488">
        <f t="shared" si="1"/>
        <v>0</v>
      </c>
      <c r="K25" s="488">
        <f t="shared" si="1"/>
        <v>0</v>
      </c>
      <c r="L25" s="488">
        <f t="shared" si="1"/>
        <v>0</v>
      </c>
      <c r="M25" s="488">
        <f t="shared" si="1"/>
        <v>0</v>
      </c>
      <c r="N25" s="488">
        <f t="shared" si="1"/>
        <v>0</v>
      </c>
      <c r="O25" s="488">
        <f t="shared" si="1"/>
        <v>0</v>
      </c>
      <c r="P25" s="488">
        <f t="shared" si="1"/>
        <v>0</v>
      </c>
      <c r="Q25" s="488">
        <f t="shared" si="1"/>
        <v>0</v>
      </c>
      <c r="R25" s="488">
        <f t="shared" si="1"/>
        <v>0</v>
      </c>
      <c r="S25" s="488">
        <f t="shared" si="1"/>
        <v>0</v>
      </c>
      <c r="T25" s="490">
        <f t="shared" si="1"/>
        <v>0</v>
      </c>
      <c r="AA25" s="2"/>
      <c r="AB25" s="2"/>
      <c r="AC25" s="2">
        <v>13</v>
      </c>
      <c r="AD25" s="2" t="s">
        <v>57</v>
      </c>
    </row>
    <row r="26" spans="2:33" s="14" customFormat="1" ht="10.15" customHeight="1" thickTop="1" x14ac:dyDescent="0.2">
      <c r="B26" s="82"/>
      <c r="C26" s="278"/>
      <c r="D26" s="276"/>
      <c r="E26" s="279"/>
      <c r="F26" s="276"/>
      <c r="G26" s="280"/>
      <c r="H26" s="276"/>
      <c r="I26" s="279"/>
      <c r="J26" s="279"/>
      <c r="K26" s="279"/>
      <c r="L26" s="279"/>
      <c r="M26" s="279"/>
      <c r="N26" s="279"/>
      <c r="O26" s="279"/>
      <c r="P26" s="279"/>
      <c r="Q26" s="279"/>
      <c r="R26" s="279"/>
      <c r="S26" s="279"/>
      <c r="T26" s="279"/>
      <c r="AA26" s="2"/>
      <c r="AB26" s="2"/>
      <c r="AC26" s="2">
        <v>14</v>
      </c>
      <c r="AD26" s="2" t="s">
        <v>58</v>
      </c>
    </row>
    <row r="27" spans="2:33" s="15" customFormat="1" ht="18" customHeight="1" thickBot="1" x14ac:dyDescent="0.25">
      <c r="B27" s="297" t="s">
        <v>99</v>
      </c>
      <c r="C27" s="281"/>
      <c r="D27" s="276"/>
      <c r="E27" s="276"/>
      <c r="F27" s="276"/>
      <c r="G27" s="280"/>
      <c r="H27" s="276"/>
      <c r="I27" s="276"/>
      <c r="J27" s="276"/>
      <c r="K27" s="276"/>
      <c r="L27" s="276"/>
      <c r="M27" s="276"/>
      <c r="N27" s="276"/>
      <c r="O27" s="276"/>
      <c r="P27" s="276"/>
      <c r="Q27" s="276"/>
      <c r="R27" s="276"/>
      <c r="S27" s="276"/>
      <c r="T27" s="276"/>
      <c r="AA27" s="2"/>
      <c r="AB27" s="2"/>
      <c r="AC27" s="2">
        <v>15</v>
      </c>
      <c r="AD27" s="2" t="s">
        <v>59</v>
      </c>
    </row>
    <row r="28" spans="2:33" ht="13.7" customHeight="1" thickTop="1" x14ac:dyDescent="0.2">
      <c r="B28" s="655" t="s">
        <v>86</v>
      </c>
      <c r="C28" s="282"/>
      <c r="D28" s="283"/>
      <c r="E28" s="667"/>
      <c r="F28" s="283"/>
      <c r="G28" s="284">
        <f t="shared" ref="G28:G48" si="2">E28-SUM(I28:T28)</f>
        <v>0</v>
      </c>
      <c r="H28" s="283"/>
      <c r="I28" s="670"/>
      <c r="J28" s="671"/>
      <c r="K28" s="671"/>
      <c r="L28" s="671"/>
      <c r="M28" s="671"/>
      <c r="N28" s="671"/>
      <c r="O28" s="671"/>
      <c r="P28" s="671"/>
      <c r="Q28" s="671"/>
      <c r="R28" s="671"/>
      <c r="S28" s="671"/>
      <c r="T28" s="672"/>
      <c r="U28" s="478"/>
      <c r="V28" s="502"/>
      <c r="AB28" s="2"/>
      <c r="AC28" s="2">
        <v>16</v>
      </c>
      <c r="AD28" s="2" t="s">
        <v>60</v>
      </c>
    </row>
    <row r="29" spans="2:33" ht="13.7" customHeight="1" x14ac:dyDescent="0.2">
      <c r="B29" s="651" t="s">
        <v>87</v>
      </c>
      <c r="C29" s="285"/>
      <c r="D29" s="283"/>
      <c r="E29" s="668"/>
      <c r="F29" s="283"/>
      <c r="G29" s="286">
        <f t="shared" si="2"/>
        <v>0</v>
      </c>
      <c r="H29" s="283"/>
      <c r="I29" s="673"/>
      <c r="J29" s="674"/>
      <c r="K29" s="674"/>
      <c r="L29" s="674"/>
      <c r="M29" s="674"/>
      <c r="N29" s="674"/>
      <c r="O29" s="674"/>
      <c r="P29" s="674"/>
      <c r="Q29" s="674"/>
      <c r="R29" s="674"/>
      <c r="S29" s="674"/>
      <c r="T29" s="675"/>
      <c r="U29" s="465"/>
      <c r="V29" s="503"/>
      <c r="AB29" s="2"/>
      <c r="AC29" s="2">
        <v>17</v>
      </c>
      <c r="AD29" s="2" t="s">
        <v>42</v>
      </c>
    </row>
    <row r="30" spans="2:33" ht="13.7" customHeight="1" x14ac:dyDescent="0.2">
      <c r="B30" s="651" t="s">
        <v>88</v>
      </c>
      <c r="C30" s="285"/>
      <c r="D30" s="283"/>
      <c r="E30" s="668"/>
      <c r="F30" s="283"/>
      <c r="G30" s="286">
        <f t="shared" si="2"/>
        <v>0</v>
      </c>
      <c r="H30" s="283"/>
      <c r="I30" s="673"/>
      <c r="J30" s="674"/>
      <c r="K30" s="674"/>
      <c r="L30" s="674"/>
      <c r="M30" s="674"/>
      <c r="N30" s="674"/>
      <c r="O30" s="674"/>
      <c r="P30" s="674"/>
      <c r="Q30" s="674"/>
      <c r="R30" s="674"/>
      <c r="S30" s="674"/>
      <c r="T30" s="675"/>
      <c r="U30" s="466"/>
      <c r="V30" s="503"/>
      <c r="AB30" s="2"/>
      <c r="AC30" s="2">
        <v>18</v>
      </c>
      <c r="AD30" s="2" t="s">
        <v>61</v>
      </c>
    </row>
    <row r="31" spans="2:33" ht="13.7" customHeight="1" x14ac:dyDescent="0.2">
      <c r="B31" s="651" t="s">
        <v>89</v>
      </c>
      <c r="C31" s="285"/>
      <c r="D31" s="283"/>
      <c r="E31" s="668"/>
      <c r="F31" s="283"/>
      <c r="G31" s="286">
        <f t="shared" si="2"/>
        <v>0</v>
      </c>
      <c r="H31" s="283"/>
      <c r="I31" s="673"/>
      <c r="J31" s="674"/>
      <c r="K31" s="674"/>
      <c r="L31" s="674"/>
      <c r="M31" s="674"/>
      <c r="N31" s="674"/>
      <c r="O31" s="674"/>
      <c r="P31" s="674"/>
      <c r="Q31" s="674"/>
      <c r="R31" s="674"/>
      <c r="S31" s="674"/>
      <c r="T31" s="675"/>
      <c r="U31" s="465"/>
      <c r="V31" s="503"/>
      <c r="AB31" s="2"/>
      <c r="AC31" s="2">
        <v>19</v>
      </c>
      <c r="AD31" s="2" t="s">
        <v>62</v>
      </c>
    </row>
    <row r="32" spans="2:33" ht="13.7" customHeight="1" x14ac:dyDescent="0.2">
      <c r="B32" s="651" t="s">
        <v>90</v>
      </c>
      <c r="C32" s="285"/>
      <c r="D32" s="283"/>
      <c r="E32" s="668"/>
      <c r="F32" s="283"/>
      <c r="G32" s="286">
        <f t="shared" si="2"/>
        <v>0</v>
      </c>
      <c r="H32" s="283"/>
      <c r="I32" s="673"/>
      <c r="J32" s="674"/>
      <c r="K32" s="674"/>
      <c r="L32" s="674"/>
      <c r="M32" s="674"/>
      <c r="N32" s="674"/>
      <c r="O32" s="674"/>
      <c r="P32" s="674"/>
      <c r="Q32" s="674"/>
      <c r="R32" s="674"/>
      <c r="S32" s="674"/>
      <c r="T32" s="675"/>
      <c r="U32" s="465"/>
      <c r="V32" s="503"/>
      <c r="AB32" s="2"/>
      <c r="AC32" s="2">
        <v>20</v>
      </c>
      <c r="AD32" s="2" t="s">
        <v>63</v>
      </c>
    </row>
    <row r="33" spans="2:30" ht="13.7" customHeight="1" x14ac:dyDescent="0.2">
      <c r="B33" s="651" t="s">
        <v>91</v>
      </c>
      <c r="C33" s="285"/>
      <c r="D33" s="283"/>
      <c r="E33" s="668"/>
      <c r="F33" s="283"/>
      <c r="G33" s="286">
        <f t="shared" si="2"/>
        <v>0</v>
      </c>
      <c r="H33" s="283"/>
      <c r="I33" s="673"/>
      <c r="J33" s="674"/>
      <c r="K33" s="674"/>
      <c r="L33" s="674"/>
      <c r="M33" s="674"/>
      <c r="N33" s="674"/>
      <c r="O33" s="674"/>
      <c r="P33" s="674"/>
      <c r="Q33" s="674"/>
      <c r="R33" s="674"/>
      <c r="S33" s="674"/>
      <c r="T33" s="675"/>
      <c r="U33" s="465"/>
      <c r="V33" s="503"/>
      <c r="AB33" s="2"/>
      <c r="AC33" s="2">
        <v>21</v>
      </c>
      <c r="AD33" s="2" t="s">
        <v>64</v>
      </c>
    </row>
    <row r="34" spans="2:30" ht="13.7" customHeight="1" x14ac:dyDescent="0.2">
      <c r="B34" s="651" t="s">
        <v>92</v>
      </c>
      <c r="C34" s="285"/>
      <c r="D34" s="283"/>
      <c r="E34" s="668"/>
      <c r="F34" s="283"/>
      <c r="G34" s="286">
        <f t="shared" si="2"/>
        <v>0</v>
      </c>
      <c r="H34" s="283"/>
      <c r="I34" s="673"/>
      <c r="J34" s="674"/>
      <c r="K34" s="674"/>
      <c r="L34" s="674"/>
      <c r="M34" s="674"/>
      <c r="N34" s="674"/>
      <c r="O34" s="674"/>
      <c r="P34" s="674"/>
      <c r="Q34" s="674"/>
      <c r="R34" s="674"/>
      <c r="S34" s="674"/>
      <c r="T34" s="675"/>
      <c r="U34" s="465"/>
      <c r="V34" s="503"/>
      <c r="AB34" s="2"/>
      <c r="AC34" s="2">
        <v>22</v>
      </c>
      <c r="AD34" s="2" t="s">
        <v>65</v>
      </c>
    </row>
    <row r="35" spans="2:30" ht="13.7" customHeight="1" x14ac:dyDescent="0.2">
      <c r="B35" s="651" t="s">
        <v>93</v>
      </c>
      <c r="C35" s="285"/>
      <c r="D35" s="283"/>
      <c r="E35" s="668"/>
      <c r="F35" s="283"/>
      <c r="G35" s="286">
        <f t="shared" si="2"/>
        <v>0</v>
      </c>
      <c r="H35" s="283"/>
      <c r="I35" s="673"/>
      <c r="J35" s="674"/>
      <c r="K35" s="674"/>
      <c r="L35" s="674"/>
      <c r="M35" s="674"/>
      <c r="N35" s="674"/>
      <c r="O35" s="674"/>
      <c r="P35" s="674"/>
      <c r="Q35" s="674"/>
      <c r="R35" s="674"/>
      <c r="S35" s="674"/>
      <c r="T35" s="675"/>
      <c r="U35" s="465"/>
      <c r="V35" s="503"/>
      <c r="AB35" s="2"/>
      <c r="AC35" s="2">
        <v>23</v>
      </c>
      <c r="AD35" s="2" t="s">
        <v>66</v>
      </c>
    </row>
    <row r="36" spans="2:30" ht="13.7" customHeight="1" x14ac:dyDescent="0.2">
      <c r="B36" s="651" t="s">
        <v>94</v>
      </c>
      <c r="C36" s="285"/>
      <c r="D36" s="283"/>
      <c r="E36" s="668"/>
      <c r="F36" s="283"/>
      <c r="G36" s="286">
        <f t="shared" si="2"/>
        <v>0</v>
      </c>
      <c r="H36" s="283"/>
      <c r="I36" s="673"/>
      <c r="J36" s="674"/>
      <c r="K36" s="674"/>
      <c r="L36" s="674"/>
      <c r="M36" s="674"/>
      <c r="N36" s="674"/>
      <c r="O36" s="674"/>
      <c r="P36" s="674"/>
      <c r="Q36" s="674"/>
      <c r="R36" s="674"/>
      <c r="S36" s="674"/>
      <c r="T36" s="675"/>
      <c r="U36" s="465"/>
      <c r="V36" s="503"/>
      <c r="AB36" s="2"/>
      <c r="AC36" s="2"/>
      <c r="AD36" s="51"/>
    </row>
    <row r="37" spans="2:30" ht="13.7" customHeight="1" x14ac:dyDescent="0.2">
      <c r="B37" s="651" t="s">
        <v>95</v>
      </c>
      <c r="C37" s="285"/>
      <c r="D37" s="283"/>
      <c r="E37" s="668"/>
      <c r="F37" s="283"/>
      <c r="G37" s="286">
        <f t="shared" si="2"/>
        <v>0</v>
      </c>
      <c r="H37" s="283"/>
      <c r="I37" s="673"/>
      <c r="J37" s="674"/>
      <c r="K37" s="674"/>
      <c r="L37" s="674"/>
      <c r="M37" s="674"/>
      <c r="N37" s="674"/>
      <c r="O37" s="674"/>
      <c r="P37" s="674"/>
      <c r="Q37" s="674"/>
      <c r="R37" s="674"/>
      <c r="S37" s="674"/>
      <c r="T37" s="675"/>
      <c r="U37" s="465"/>
      <c r="V37" s="503"/>
      <c r="AB37" s="2"/>
      <c r="AC37" s="2"/>
      <c r="AD37" s="46"/>
    </row>
    <row r="38" spans="2:30" ht="13.7" customHeight="1" x14ac:dyDescent="0.2">
      <c r="B38" s="651" t="s">
        <v>96</v>
      </c>
      <c r="C38" s="285"/>
      <c r="D38" s="283"/>
      <c r="E38" s="668"/>
      <c r="F38" s="283"/>
      <c r="G38" s="286">
        <f t="shared" si="2"/>
        <v>0</v>
      </c>
      <c r="H38" s="283"/>
      <c r="I38" s="673"/>
      <c r="J38" s="674"/>
      <c r="K38" s="674"/>
      <c r="L38" s="674"/>
      <c r="M38" s="674"/>
      <c r="N38" s="674"/>
      <c r="O38" s="674"/>
      <c r="P38" s="674"/>
      <c r="Q38" s="674"/>
      <c r="R38" s="674"/>
      <c r="S38" s="674"/>
      <c r="T38" s="675"/>
      <c r="U38" s="465"/>
      <c r="V38" s="503"/>
      <c r="AB38" s="2"/>
      <c r="AC38" s="2"/>
      <c r="AD38" s="46"/>
    </row>
    <row r="39" spans="2:30" ht="13.7" customHeight="1" x14ac:dyDescent="0.2">
      <c r="B39" s="651" t="s">
        <v>97</v>
      </c>
      <c r="C39" s="285"/>
      <c r="D39" s="283"/>
      <c r="E39" s="668"/>
      <c r="F39" s="283"/>
      <c r="G39" s="286">
        <f t="shared" si="2"/>
        <v>0</v>
      </c>
      <c r="H39" s="283"/>
      <c r="I39" s="673"/>
      <c r="J39" s="676"/>
      <c r="K39" s="674"/>
      <c r="L39" s="674"/>
      <c r="M39" s="674"/>
      <c r="N39" s="674"/>
      <c r="O39" s="674"/>
      <c r="P39" s="674"/>
      <c r="Q39" s="674"/>
      <c r="R39" s="674"/>
      <c r="S39" s="674"/>
      <c r="T39" s="675"/>
      <c r="U39" s="465"/>
      <c r="V39" s="503"/>
      <c r="AB39" s="2"/>
      <c r="AC39" s="2"/>
      <c r="AD39" s="46"/>
    </row>
    <row r="40" spans="2:30" ht="13.7" customHeight="1" x14ac:dyDescent="0.2">
      <c r="B40" s="651"/>
      <c r="C40" s="285"/>
      <c r="D40" s="283"/>
      <c r="E40" s="668"/>
      <c r="F40" s="283"/>
      <c r="G40" s="286">
        <f t="shared" si="2"/>
        <v>0</v>
      </c>
      <c r="H40" s="283"/>
      <c r="I40" s="673"/>
      <c r="J40" s="674"/>
      <c r="K40" s="674"/>
      <c r="L40" s="674"/>
      <c r="M40" s="674"/>
      <c r="N40" s="674"/>
      <c r="O40" s="674"/>
      <c r="P40" s="674"/>
      <c r="Q40" s="674"/>
      <c r="R40" s="674"/>
      <c r="S40" s="674"/>
      <c r="T40" s="675"/>
      <c r="U40" s="465"/>
      <c r="V40" s="503"/>
      <c r="AB40" s="2"/>
      <c r="AC40" s="2"/>
      <c r="AD40" s="46"/>
    </row>
    <row r="41" spans="2:30" ht="13.7" customHeight="1" x14ac:dyDescent="0.2">
      <c r="B41" s="651"/>
      <c r="C41" s="285"/>
      <c r="D41" s="283"/>
      <c r="E41" s="668"/>
      <c r="F41" s="283"/>
      <c r="G41" s="286">
        <f t="shared" si="2"/>
        <v>0</v>
      </c>
      <c r="H41" s="283"/>
      <c r="I41" s="673"/>
      <c r="J41" s="674"/>
      <c r="K41" s="674"/>
      <c r="L41" s="674"/>
      <c r="M41" s="674"/>
      <c r="N41" s="674"/>
      <c r="O41" s="674"/>
      <c r="P41" s="674"/>
      <c r="Q41" s="674"/>
      <c r="R41" s="674"/>
      <c r="S41" s="674"/>
      <c r="T41" s="675"/>
      <c r="U41" s="465"/>
      <c r="V41" s="503"/>
      <c r="AB41" s="2"/>
      <c r="AC41" s="2"/>
      <c r="AD41" s="46"/>
    </row>
    <row r="42" spans="2:30" ht="13.7" customHeight="1" x14ac:dyDescent="0.2">
      <c r="B42" s="651"/>
      <c r="C42" s="285"/>
      <c r="D42" s="283"/>
      <c r="E42" s="668"/>
      <c r="F42" s="283"/>
      <c r="G42" s="286">
        <f t="shared" si="2"/>
        <v>0</v>
      </c>
      <c r="H42" s="283"/>
      <c r="I42" s="673"/>
      <c r="J42" s="674"/>
      <c r="K42" s="674"/>
      <c r="L42" s="674"/>
      <c r="M42" s="674"/>
      <c r="N42" s="674"/>
      <c r="O42" s="674"/>
      <c r="P42" s="674"/>
      <c r="Q42" s="674"/>
      <c r="R42" s="674"/>
      <c r="S42" s="674"/>
      <c r="T42" s="675"/>
      <c r="U42" s="465"/>
      <c r="V42" s="503"/>
      <c r="AB42" s="2"/>
      <c r="AC42" s="2"/>
      <c r="AD42" s="46"/>
    </row>
    <row r="43" spans="2:30" ht="13.7" customHeight="1" x14ac:dyDescent="0.2">
      <c r="B43" s="651"/>
      <c r="C43" s="285"/>
      <c r="D43" s="283"/>
      <c r="E43" s="668"/>
      <c r="F43" s="283"/>
      <c r="G43" s="286">
        <f t="shared" si="2"/>
        <v>0</v>
      </c>
      <c r="H43" s="283"/>
      <c r="I43" s="673"/>
      <c r="J43" s="674"/>
      <c r="K43" s="674"/>
      <c r="L43" s="674"/>
      <c r="M43" s="674"/>
      <c r="N43" s="674"/>
      <c r="O43" s="674"/>
      <c r="P43" s="674"/>
      <c r="Q43" s="674"/>
      <c r="R43" s="674"/>
      <c r="S43" s="674"/>
      <c r="T43" s="675"/>
      <c r="U43" s="466"/>
      <c r="V43" s="503"/>
      <c r="AB43" s="2"/>
      <c r="AC43" s="2"/>
      <c r="AD43" s="46"/>
    </row>
    <row r="44" spans="2:30" ht="13.7" customHeight="1" x14ac:dyDescent="0.2">
      <c r="B44" s="651"/>
      <c r="C44" s="285"/>
      <c r="D44" s="283"/>
      <c r="E44" s="668"/>
      <c r="F44" s="283"/>
      <c r="G44" s="286">
        <f t="shared" si="2"/>
        <v>0</v>
      </c>
      <c r="H44" s="283"/>
      <c r="I44" s="673"/>
      <c r="J44" s="674"/>
      <c r="K44" s="674"/>
      <c r="L44" s="674"/>
      <c r="M44" s="674"/>
      <c r="N44" s="674"/>
      <c r="O44" s="674"/>
      <c r="P44" s="674"/>
      <c r="Q44" s="674"/>
      <c r="R44" s="674"/>
      <c r="S44" s="674"/>
      <c r="T44" s="675"/>
      <c r="U44" s="465"/>
      <c r="V44" s="503"/>
      <c r="AB44" s="2"/>
      <c r="AC44" s="2"/>
      <c r="AD44" s="46"/>
    </row>
    <row r="45" spans="2:30" ht="13.7" customHeight="1" x14ac:dyDescent="0.2">
      <c r="B45" s="651"/>
      <c r="C45" s="285"/>
      <c r="D45" s="283"/>
      <c r="E45" s="668"/>
      <c r="F45" s="283"/>
      <c r="G45" s="286"/>
      <c r="H45" s="283"/>
      <c r="I45" s="673"/>
      <c r="J45" s="674"/>
      <c r="K45" s="674"/>
      <c r="L45" s="674"/>
      <c r="M45" s="674"/>
      <c r="N45" s="674"/>
      <c r="O45" s="674"/>
      <c r="P45" s="674"/>
      <c r="Q45" s="674"/>
      <c r="R45" s="674"/>
      <c r="S45" s="674"/>
      <c r="T45" s="675"/>
      <c r="U45" s="465"/>
      <c r="V45" s="503"/>
      <c r="AB45" s="2"/>
      <c r="AC45" s="2"/>
      <c r="AD45" s="46"/>
    </row>
    <row r="46" spans="2:30" ht="13.7" customHeight="1" x14ac:dyDescent="0.2">
      <c r="B46" s="651"/>
      <c r="C46" s="285"/>
      <c r="D46" s="283"/>
      <c r="E46" s="668"/>
      <c r="F46" s="283"/>
      <c r="G46" s="286">
        <f t="shared" si="2"/>
        <v>0</v>
      </c>
      <c r="H46" s="283"/>
      <c r="I46" s="673"/>
      <c r="J46" s="674"/>
      <c r="K46" s="674"/>
      <c r="L46" s="674"/>
      <c r="M46" s="674"/>
      <c r="N46" s="674"/>
      <c r="O46" s="674"/>
      <c r="P46" s="674"/>
      <c r="Q46" s="674"/>
      <c r="R46" s="674"/>
      <c r="S46" s="674"/>
      <c r="T46" s="675"/>
      <c r="U46" s="466"/>
      <c r="V46" s="503"/>
      <c r="AB46" s="2"/>
      <c r="AC46" s="2"/>
      <c r="AD46" s="46"/>
    </row>
    <row r="47" spans="2:30" ht="13.7" customHeight="1" x14ac:dyDescent="0.2">
      <c r="B47" s="651"/>
      <c r="C47" s="285"/>
      <c r="D47" s="283"/>
      <c r="E47" s="668"/>
      <c r="F47" s="283"/>
      <c r="G47" s="286">
        <f t="shared" si="2"/>
        <v>0</v>
      </c>
      <c r="H47" s="283"/>
      <c r="I47" s="673"/>
      <c r="J47" s="674"/>
      <c r="K47" s="674"/>
      <c r="L47" s="674"/>
      <c r="M47" s="674"/>
      <c r="N47" s="674"/>
      <c r="O47" s="674"/>
      <c r="P47" s="674"/>
      <c r="Q47" s="674"/>
      <c r="R47" s="674"/>
      <c r="S47" s="674"/>
      <c r="T47" s="675"/>
      <c r="U47" s="465"/>
      <c r="V47" s="503"/>
      <c r="AB47" s="2"/>
      <c r="AC47" s="2"/>
      <c r="AD47" s="46"/>
    </row>
    <row r="48" spans="2:30" ht="13.7" customHeight="1" thickBot="1" x14ac:dyDescent="0.25">
      <c r="B48" s="652"/>
      <c r="C48" s="287"/>
      <c r="D48" s="283"/>
      <c r="E48" s="669"/>
      <c r="F48" s="283"/>
      <c r="G48" s="288">
        <f t="shared" si="2"/>
        <v>0</v>
      </c>
      <c r="H48" s="283"/>
      <c r="I48" s="677"/>
      <c r="J48" s="678"/>
      <c r="K48" s="678"/>
      <c r="L48" s="678"/>
      <c r="M48" s="678"/>
      <c r="N48" s="678"/>
      <c r="O48" s="678"/>
      <c r="P48" s="678"/>
      <c r="Q48" s="678"/>
      <c r="R48" s="678"/>
      <c r="S48" s="678"/>
      <c r="T48" s="679"/>
      <c r="U48" s="465"/>
      <c r="V48" s="504"/>
      <c r="AB48" s="2"/>
      <c r="AC48" s="2"/>
      <c r="AD48" s="46"/>
    </row>
    <row r="49" spans="2:30" ht="13.7" customHeight="1" thickTop="1" x14ac:dyDescent="0.2">
      <c r="B49" s="85" t="s">
        <v>14</v>
      </c>
      <c r="C49" s="289">
        <f>SUM(C28:C48)</f>
        <v>0</v>
      </c>
      <c r="D49" s="283"/>
      <c r="E49" s="549"/>
      <c r="F49" s="283"/>
      <c r="G49" s="549"/>
      <c r="H49" s="550"/>
      <c r="I49" s="584"/>
      <c r="J49" s="586"/>
      <c r="K49" s="586"/>
      <c r="L49" s="586"/>
      <c r="M49" s="586" t="s">
        <v>11</v>
      </c>
      <c r="N49" s="586" t="s">
        <v>11</v>
      </c>
      <c r="O49" s="586" t="s">
        <v>11</v>
      </c>
      <c r="P49" s="586" t="s">
        <v>11</v>
      </c>
      <c r="Q49" s="586" t="s">
        <v>11</v>
      </c>
      <c r="R49" s="586" t="s">
        <v>11</v>
      </c>
      <c r="S49" s="586" t="s">
        <v>11</v>
      </c>
      <c r="T49" s="551" t="s">
        <v>11</v>
      </c>
      <c r="V49" s="2"/>
      <c r="AA49" s="16"/>
      <c r="AB49" s="16"/>
      <c r="AC49" s="16"/>
      <c r="AD49" s="48"/>
    </row>
    <row r="50" spans="2:30" ht="13.7" customHeight="1" thickBot="1" x14ac:dyDescent="0.25">
      <c r="B50" s="86" t="s">
        <v>68</v>
      </c>
      <c r="C50" s="290">
        <f>C24-C49</f>
        <v>0</v>
      </c>
      <c r="D50" s="283"/>
      <c r="E50" s="549"/>
      <c r="F50" s="283"/>
      <c r="G50" s="552"/>
      <c r="H50" s="550"/>
      <c r="I50" s="585"/>
      <c r="J50" s="587"/>
      <c r="K50" s="587"/>
      <c r="L50" s="587"/>
      <c r="M50" s="587" t="s">
        <v>11</v>
      </c>
      <c r="N50" s="587" t="s">
        <v>11</v>
      </c>
      <c r="O50" s="587" t="s">
        <v>11</v>
      </c>
      <c r="P50" s="587" t="s">
        <v>11</v>
      </c>
      <c r="Q50" s="587" t="s">
        <v>11</v>
      </c>
      <c r="R50" s="587" t="s">
        <v>11</v>
      </c>
      <c r="S50" s="587" t="s">
        <v>11</v>
      </c>
      <c r="T50" s="553" t="s">
        <v>11</v>
      </c>
      <c r="V50" s="2"/>
      <c r="AA50" s="18"/>
      <c r="AB50" s="18"/>
      <c r="AC50" s="18"/>
      <c r="AD50" s="48"/>
    </row>
    <row r="51" spans="2:30" s="11" customFormat="1" ht="18" customHeight="1" thickTop="1" thickBot="1" x14ac:dyDescent="0.25">
      <c r="B51" s="79" t="s">
        <v>15</v>
      </c>
      <c r="C51" s="291">
        <f>SUM(C28:C48)</f>
        <v>0</v>
      </c>
      <c r="D51" s="292"/>
      <c r="E51" s="293">
        <f>SUM(E28:E48)</f>
        <v>0</v>
      </c>
      <c r="F51" s="292"/>
      <c r="G51" s="294">
        <f>E51-SUM(I51:T51)</f>
        <v>0</v>
      </c>
      <c r="H51" s="292"/>
      <c r="I51" s="479">
        <f t="shared" ref="I51:T51" si="3">SUM(I28:I48)</f>
        <v>0</v>
      </c>
      <c r="J51" s="480">
        <f t="shared" si="3"/>
        <v>0</v>
      </c>
      <c r="K51" s="480">
        <f t="shared" si="3"/>
        <v>0</v>
      </c>
      <c r="L51" s="588">
        <f t="shared" si="3"/>
        <v>0</v>
      </c>
      <c r="M51" s="480">
        <f t="shared" si="3"/>
        <v>0</v>
      </c>
      <c r="N51" s="480">
        <f t="shared" si="3"/>
        <v>0</v>
      </c>
      <c r="O51" s="480">
        <f t="shared" si="3"/>
        <v>0</v>
      </c>
      <c r="P51" s="480">
        <f t="shared" si="3"/>
        <v>0</v>
      </c>
      <c r="Q51" s="480">
        <f t="shared" si="3"/>
        <v>0</v>
      </c>
      <c r="R51" s="480">
        <f t="shared" si="3"/>
        <v>0</v>
      </c>
      <c r="S51" s="480">
        <f t="shared" si="3"/>
        <v>0</v>
      </c>
      <c r="T51" s="481">
        <f t="shared" si="3"/>
        <v>0</v>
      </c>
      <c r="AA51" s="16"/>
      <c r="AB51" s="16"/>
      <c r="AC51" s="16"/>
      <c r="AD51" s="48"/>
    </row>
    <row r="52" spans="2:30" s="16" customFormat="1" ht="10.15" customHeight="1" thickTop="1" thickBot="1" x14ac:dyDescent="0.25">
      <c r="B52" s="82"/>
      <c r="C52" s="295"/>
      <c r="D52" s="296"/>
      <c r="E52" s="295"/>
      <c r="F52" s="296"/>
      <c r="G52" s="297"/>
      <c r="H52" s="296"/>
      <c r="I52" s="482"/>
      <c r="J52" s="295"/>
      <c r="K52" s="295"/>
      <c r="L52" s="295"/>
      <c r="M52" s="295"/>
      <c r="N52" s="295"/>
      <c r="O52" s="295"/>
      <c r="P52" s="295"/>
      <c r="Q52" s="295"/>
      <c r="R52" s="295"/>
      <c r="S52" s="295"/>
      <c r="T52" s="483"/>
      <c r="AD52" s="48"/>
    </row>
    <row r="53" spans="2:30" s="18" customFormat="1" ht="18.75" customHeight="1" thickTop="1" thickBot="1" x14ac:dyDescent="0.25">
      <c r="B53" s="90" t="s">
        <v>16</v>
      </c>
      <c r="C53" s="298">
        <f>C25-C51</f>
        <v>0</v>
      </c>
      <c r="D53" s="296"/>
      <c r="E53" s="299">
        <f>E25-E51</f>
        <v>0</v>
      </c>
      <c r="F53" s="300"/>
      <c r="G53" s="301">
        <f>G25+G51</f>
        <v>0</v>
      </c>
      <c r="H53" s="300"/>
      <c r="I53" s="484">
        <f t="shared" ref="I53:T53" si="4">I25-I51</f>
        <v>0</v>
      </c>
      <c r="J53" s="485">
        <f t="shared" si="4"/>
        <v>0</v>
      </c>
      <c r="K53" s="485">
        <f t="shared" si="4"/>
        <v>0</v>
      </c>
      <c r="L53" s="485">
        <f t="shared" si="4"/>
        <v>0</v>
      </c>
      <c r="M53" s="485">
        <f t="shared" si="4"/>
        <v>0</v>
      </c>
      <c r="N53" s="485">
        <f t="shared" si="4"/>
        <v>0</v>
      </c>
      <c r="O53" s="485">
        <f t="shared" si="4"/>
        <v>0</v>
      </c>
      <c r="P53" s="485">
        <f t="shared" si="4"/>
        <v>0</v>
      </c>
      <c r="Q53" s="485">
        <f t="shared" si="4"/>
        <v>0</v>
      </c>
      <c r="R53" s="485">
        <f t="shared" si="4"/>
        <v>0</v>
      </c>
      <c r="S53" s="485">
        <f t="shared" si="4"/>
        <v>0</v>
      </c>
      <c r="T53" s="486">
        <f t="shared" si="4"/>
        <v>0</v>
      </c>
      <c r="AA53" s="2"/>
      <c r="AB53" s="2"/>
      <c r="AC53" s="2"/>
      <c r="AD53" s="46"/>
    </row>
    <row r="54" spans="2:30" s="16" customFormat="1" ht="18" customHeight="1" thickTop="1" x14ac:dyDescent="0.2">
      <c r="B54" s="69"/>
      <c r="C54" s="123"/>
      <c r="D54" s="296"/>
      <c r="E54" s="295"/>
      <c r="F54" s="296"/>
      <c r="G54" s="297"/>
      <c r="H54" s="296"/>
      <c r="I54" s="295"/>
      <c r="J54" s="295"/>
      <c r="K54" s="554"/>
      <c r="L54" s="295"/>
      <c r="M54" s="295"/>
      <c r="N54" s="295"/>
      <c r="O54" s="295"/>
      <c r="P54" s="295"/>
      <c r="Q54" s="295"/>
      <c r="R54" s="295"/>
      <c r="S54" s="295"/>
      <c r="T54" s="295"/>
      <c r="AA54" s="2"/>
      <c r="AB54" s="46"/>
      <c r="AC54" s="46"/>
      <c r="AD54" s="2"/>
    </row>
    <row r="55" spans="2:30" s="16" customFormat="1" ht="18" customHeight="1" thickBot="1" x14ac:dyDescent="0.25">
      <c r="B55" s="93" t="s">
        <v>115</v>
      </c>
      <c r="C55" s="124"/>
      <c r="D55" s="296"/>
      <c r="E55" s="295"/>
      <c r="F55" s="296"/>
      <c r="G55" s="123"/>
      <c r="H55" s="296"/>
      <c r="I55" s="295"/>
      <c r="J55" s="295"/>
      <c r="K55" s="295"/>
      <c r="L55" s="295"/>
      <c r="M55" s="295"/>
      <c r="N55" s="295"/>
      <c r="O55" s="295"/>
      <c r="P55" s="295"/>
      <c r="Q55" s="295"/>
      <c r="R55" s="295"/>
      <c r="S55" s="295"/>
      <c r="T55" s="295"/>
      <c r="AA55" s="2"/>
      <c r="AB55" s="46"/>
      <c r="AC55" s="46"/>
      <c r="AD55" s="2"/>
    </row>
    <row r="56" spans="2:30" ht="13.7" customHeight="1" thickTop="1" x14ac:dyDescent="0.2">
      <c r="B56" s="655" t="s">
        <v>116</v>
      </c>
      <c r="C56" s="303"/>
      <c r="D56" s="274"/>
      <c r="E56" s="680"/>
      <c r="F56" s="304"/>
      <c r="G56" s="305">
        <f t="shared" ref="G56:G61" si="5">E56-SUM(I56:T56)</f>
        <v>0</v>
      </c>
      <c r="H56" s="274"/>
      <c r="I56" s="682"/>
      <c r="J56" s="683"/>
      <c r="K56" s="683"/>
      <c r="L56" s="683"/>
      <c r="M56" s="683"/>
      <c r="N56" s="683"/>
      <c r="O56" s="683"/>
      <c r="P56" s="683"/>
      <c r="Q56" s="683"/>
      <c r="R56" s="683"/>
      <c r="S56" s="683"/>
      <c r="T56" s="684"/>
      <c r="U56" s="491"/>
      <c r="V56" s="505"/>
    </row>
    <row r="57" spans="2:30" ht="13.7" customHeight="1" x14ac:dyDescent="0.2">
      <c r="B57" s="651" t="s">
        <v>100</v>
      </c>
      <c r="C57" s="273"/>
      <c r="D57" s="274"/>
      <c r="E57" s="681"/>
      <c r="F57" s="304"/>
      <c r="G57" s="306">
        <f t="shared" si="5"/>
        <v>0</v>
      </c>
      <c r="H57" s="274"/>
      <c r="I57" s="661"/>
      <c r="J57" s="662"/>
      <c r="K57" s="662"/>
      <c r="L57" s="662"/>
      <c r="M57" s="662"/>
      <c r="N57" s="662"/>
      <c r="O57" s="662"/>
      <c r="P57" s="662"/>
      <c r="Q57" s="662"/>
      <c r="R57" s="662"/>
      <c r="S57" s="662"/>
      <c r="T57" s="663"/>
      <c r="U57" s="465"/>
      <c r="V57" s="500"/>
    </row>
    <row r="58" spans="2:30" ht="13.7" customHeight="1" x14ac:dyDescent="0.2">
      <c r="B58" s="651" t="s">
        <v>101</v>
      </c>
      <c r="C58" s="273"/>
      <c r="D58" s="274"/>
      <c r="E58" s="681"/>
      <c r="F58" s="304"/>
      <c r="G58" s="306">
        <f t="shared" si="5"/>
        <v>0</v>
      </c>
      <c r="H58" s="274"/>
      <c r="I58" s="661"/>
      <c r="J58" s="662"/>
      <c r="K58" s="662"/>
      <c r="L58" s="662"/>
      <c r="M58" s="662"/>
      <c r="N58" s="662"/>
      <c r="O58" s="662"/>
      <c r="P58" s="662"/>
      <c r="Q58" s="662"/>
      <c r="R58" s="662"/>
      <c r="S58" s="662"/>
      <c r="T58" s="663"/>
      <c r="U58" s="465"/>
      <c r="V58" s="500"/>
    </row>
    <row r="59" spans="2:30" ht="13.7" customHeight="1" x14ac:dyDescent="0.2">
      <c r="B59" s="651"/>
      <c r="C59" s="273"/>
      <c r="D59" s="274"/>
      <c r="E59" s="681"/>
      <c r="F59" s="304"/>
      <c r="G59" s="306">
        <f t="shared" si="5"/>
        <v>0</v>
      </c>
      <c r="H59" s="274"/>
      <c r="I59" s="661"/>
      <c r="J59" s="662"/>
      <c r="K59" s="662"/>
      <c r="L59" s="662"/>
      <c r="M59" s="662"/>
      <c r="N59" s="662"/>
      <c r="O59" s="662"/>
      <c r="P59" s="662"/>
      <c r="Q59" s="662"/>
      <c r="R59" s="662"/>
      <c r="S59" s="662"/>
      <c r="T59" s="663"/>
      <c r="U59" s="465"/>
      <c r="V59" s="500"/>
      <c r="AA59" s="14"/>
      <c r="AB59" s="47"/>
      <c r="AC59" s="47"/>
      <c r="AD59" s="14"/>
    </row>
    <row r="60" spans="2:30" ht="13.7" customHeight="1" x14ac:dyDescent="0.2">
      <c r="B60" s="651"/>
      <c r="C60" s="273"/>
      <c r="D60" s="274"/>
      <c r="E60" s="681"/>
      <c r="F60" s="304"/>
      <c r="G60" s="306">
        <f t="shared" si="5"/>
        <v>0</v>
      </c>
      <c r="H60" s="274"/>
      <c r="I60" s="661"/>
      <c r="J60" s="662"/>
      <c r="K60" s="662"/>
      <c r="L60" s="662"/>
      <c r="M60" s="662"/>
      <c r="N60" s="662"/>
      <c r="O60" s="662"/>
      <c r="P60" s="662"/>
      <c r="Q60" s="662"/>
      <c r="R60" s="662"/>
      <c r="S60" s="662"/>
      <c r="T60" s="663"/>
      <c r="U60" s="465"/>
      <c r="V60" s="500"/>
      <c r="AA60" s="19"/>
      <c r="AB60" s="48"/>
      <c r="AC60" s="48"/>
      <c r="AD60" s="19"/>
    </row>
    <row r="61" spans="2:30" ht="13.7" customHeight="1" thickBot="1" x14ac:dyDescent="0.25">
      <c r="B61" s="651"/>
      <c r="C61" s="273"/>
      <c r="D61" s="274"/>
      <c r="E61" s="681"/>
      <c r="F61" s="304"/>
      <c r="G61" s="307">
        <f t="shared" si="5"/>
        <v>0</v>
      </c>
      <c r="H61" s="274"/>
      <c r="I61" s="685"/>
      <c r="J61" s="686"/>
      <c r="K61" s="686"/>
      <c r="L61" s="686"/>
      <c r="M61" s="686"/>
      <c r="N61" s="686"/>
      <c r="O61" s="686"/>
      <c r="P61" s="686"/>
      <c r="Q61" s="686"/>
      <c r="R61" s="686"/>
      <c r="S61" s="686"/>
      <c r="T61" s="687"/>
      <c r="U61" s="465"/>
      <c r="V61" s="501"/>
      <c r="AA61" s="19"/>
      <c r="AB61" s="48"/>
      <c r="AC61" s="48"/>
      <c r="AD61" s="19"/>
    </row>
    <row r="62" spans="2:30" s="14" customFormat="1" ht="18" customHeight="1" thickTop="1" thickBot="1" x14ac:dyDescent="0.25">
      <c r="B62" s="60" t="s">
        <v>13</v>
      </c>
      <c r="C62" s="431">
        <f>SUM(C56:C61)</f>
        <v>0</v>
      </c>
      <c r="D62" s="276"/>
      <c r="E62" s="277">
        <f>SUM(E56:E61)</f>
        <v>0</v>
      </c>
      <c r="F62" s="308"/>
      <c r="G62" s="309">
        <f>E62-SUM(I62:T62)</f>
        <v>0</v>
      </c>
      <c r="H62" s="276"/>
      <c r="I62" s="487">
        <f>SUM(I56:I61)</f>
        <v>0</v>
      </c>
      <c r="J62" s="488">
        <f t="shared" ref="J62" si="6">SUM(J56:J61)</f>
        <v>0</v>
      </c>
      <c r="K62" s="488">
        <f>SUM(K56:K61)</f>
        <v>0</v>
      </c>
      <c r="L62" s="488">
        <f>SUM(L56:L61)</f>
        <v>0</v>
      </c>
      <c r="M62" s="488">
        <f t="shared" ref="M62:S62" si="7">SUM(M56:M61)</f>
        <v>0</v>
      </c>
      <c r="N62" s="489">
        <f t="shared" si="7"/>
        <v>0</v>
      </c>
      <c r="O62" s="488">
        <f t="shared" si="7"/>
        <v>0</v>
      </c>
      <c r="P62" s="488">
        <f t="shared" si="7"/>
        <v>0</v>
      </c>
      <c r="Q62" s="488">
        <f t="shared" si="7"/>
        <v>0</v>
      </c>
      <c r="R62" s="488">
        <f>SUM(R56:R61)</f>
        <v>0</v>
      </c>
      <c r="S62" s="488">
        <f t="shared" si="7"/>
        <v>0</v>
      </c>
      <c r="T62" s="490">
        <f>SUM(T56:T61)</f>
        <v>0</v>
      </c>
      <c r="AA62" s="2"/>
      <c r="AB62" s="46"/>
      <c r="AC62" s="46"/>
      <c r="AD62" s="2"/>
    </row>
    <row r="63" spans="2:30" s="19" customFormat="1" ht="10.15" customHeight="1" thickTop="1" x14ac:dyDescent="0.2">
      <c r="B63" s="82"/>
      <c r="C63" s="310"/>
      <c r="D63" s="308"/>
      <c r="E63" s="310"/>
      <c r="F63" s="308"/>
      <c r="G63" s="297"/>
      <c r="H63" s="308"/>
      <c r="I63" s="310"/>
      <c r="J63" s="310"/>
      <c r="K63" s="310"/>
      <c r="L63" s="310"/>
      <c r="M63" s="310"/>
      <c r="N63" s="310"/>
      <c r="O63" s="310"/>
      <c r="P63" s="310"/>
      <c r="Q63" s="310"/>
      <c r="R63" s="310"/>
      <c r="S63" s="310"/>
      <c r="T63" s="310"/>
      <c r="AA63" s="2"/>
      <c r="AB63" s="46"/>
      <c r="AC63" s="46"/>
      <c r="AD63" s="2"/>
    </row>
    <row r="64" spans="2:30" s="19" customFormat="1" ht="18" customHeight="1" thickBot="1" x14ac:dyDescent="0.25">
      <c r="B64" s="82" t="s">
        <v>117</v>
      </c>
      <c r="C64" s="310"/>
      <c r="D64" s="308"/>
      <c r="E64" s="310"/>
      <c r="F64" s="308"/>
      <c r="G64" s="123"/>
      <c r="H64" s="308"/>
      <c r="I64" s="310"/>
      <c r="J64" s="310"/>
      <c r="K64" s="310"/>
      <c r="L64" s="310"/>
      <c r="M64" s="310"/>
      <c r="N64" s="310"/>
      <c r="O64" s="310"/>
      <c r="P64" s="310"/>
      <c r="Q64" s="310"/>
      <c r="R64" s="310"/>
      <c r="S64" s="310"/>
      <c r="T64" s="310"/>
      <c r="AA64" s="2"/>
      <c r="AB64" s="46"/>
      <c r="AC64" s="46"/>
      <c r="AD64" s="2"/>
    </row>
    <row r="65" spans="2:30" ht="13.7" customHeight="1" thickTop="1" x14ac:dyDescent="0.2">
      <c r="B65" s="688" t="s">
        <v>102</v>
      </c>
      <c r="C65" s="311"/>
      <c r="D65" s="312"/>
      <c r="E65" s="667"/>
      <c r="F65" s="312"/>
      <c r="G65" s="284">
        <f t="shared" ref="G65:G72" si="8">E65-SUM(I65:T65)</f>
        <v>0</v>
      </c>
      <c r="H65" s="312"/>
      <c r="I65" s="670"/>
      <c r="J65" s="671"/>
      <c r="K65" s="671"/>
      <c r="L65" s="671"/>
      <c r="M65" s="671"/>
      <c r="N65" s="671"/>
      <c r="O65" s="671"/>
      <c r="P65" s="671"/>
      <c r="Q65" s="671"/>
      <c r="R65" s="671"/>
      <c r="S65" s="671"/>
      <c r="T65" s="672"/>
      <c r="U65" s="493"/>
      <c r="V65" s="502"/>
    </row>
    <row r="66" spans="2:30" ht="13.7" customHeight="1" x14ac:dyDescent="0.2">
      <c r="B66" s="689" t="s">
        <v>103</v>
      </c>
      <c r="C66" s="313"/>
      <c r="D66" s="312"/>
      <c r="E66" s="692"/>
      <c r="F66" s="312"/>
      <c r="G66" s="286">
        <f t="shared" si="8"/>
        <v>0</v>
      </c>
      <c r="H66" s="312"/>
      <c r="I66" s="673"/>
      <c r="J66" s="674"/>
      <c r="K66" s="674"/>
      <c r="L66" s="674"/>
      <c r="M66" s="674"/>
      <c r="N66" s="674"/>
      <c r="O66" s="674"/>
      <c r="P66" s="674"/>
      <c r="Q66" s="674"/>
      <c r="R66" s="674"/>
      <c r="S66" s="674"/>
      <c r="T66" s="675"/>
      <c r="U66" s="465"/>
      <c r="V66" s="503"/>
    </row>
    <row r="67" spans="2:30" ht="13.7" customHeight="1" x14ac:dyDescent="0.2">
      <c r="B67" s="689" t="s">
        <v>17</v>
      </c>
      <c r="C67" s="313"/>
      <c r="D67" s="312"/>
      <c r="E67" s="692"/>
      <c r="F67" s="312"/>
      <c r="G67" s="286">
        <f t="shared" si="8"/>
        <v>0</v>
      </c>
      <c r="H67" s="312"/>
      <c r="I67" s="673"/>
      <c r="J67" s="674"/>
      <c r="K67" s="674"/>
      <c r="L67" s="674"/>
      <c r="M67" s="674"/>
      <c r="N67" s="674"/>
      <c r="O67" s="674"/>
      <c r="P67" s="674"/>
      <c r="Q67" s="674"/>
      <c r="R67" s="674"/>
      <c r="S67" s="674"/>
      <c r="T67" s="675"/>
      <c r="U67" s="465"/>
      <c r="V67" s="503"/>
    </row>
    <row r="68" spans="2:30" ht="13.7" customHeight="1" x14ac:dyDescent="0.2">
      <c r="B68" s="690" t="s">
        <v>18</v>
      </c>
      <c r="C68" s="314"/>
      <c r="D68" s="312"/>
      <c r="E68" s="692"/>
      <c r="F68" s="312"/>
      <c r="G68" s="286">
        <f t="shared" si="8"/>
        <v>0</v>
      </c>
      <c r="H68" s="312"/>
      <c r="I68" s="673"/>
      <c r="J68" s="674"/>
      <c r="K68" s="674"/>
      <c r="L68" s="674"/>
      <c r="M68" s="674"/>
      <c r="N68" s="674"/>
      <c r="O68" s="674"/>
      <c r="P68" s="674"/>
      <c r="Q68" s="674"/>
      <c r="R68" s="674"/>
      <c r="S68" s="674"/>
      <c r="T68" s="675"/>
      <c r="U68" s="465"/>
      <c r="V68" s="503"/>
    </row>
    <row r="69" spans="2:30" ht="13.7" customHeight="1" x14ac:dyDescent="0.2">
      <c r="B69" s="690" t="s">
        <v>19</v>
      </c>
      <c r="C69" s="314"/>
      <c r="D69" s="312"/>
      <c r="E69" s="692"/>
      <c r="F69" s="312"/>
      <c r="G69" s="286">
        <f t="shared" si="8"/>
        <v>0</v>
      </c>
      <c r="H69" s="312"/>
      <c r="I69" s="673"/>
      <c r="J69" s="674"/>
      <c r="K69" s="674"/>
      <c r="L69" s="674"/>
      <c r="M69" s="674"/>
      <c r="N69" s="674"/>
      <c r="O69" s="674"/>
      <c r="P69" s="674"/>
      <c r="Q69" s="674"/>
      <c r="R69" s="674"/>
      <c r="S69" s="674"/>
      <c r="T69" s="675"/>
      <c r="U69" s="465"/>
      <c r="V69" s="503"/>
    </row>
    <row r="70" spans="2:30" ht="13.7" customHeight="1" x14ac:dyDescent="0.2">
      <c r="B70" s="690"/>
      <c r="C70" s="314"/>
      <c r="D70" s="312"/>
      <c r="E70" s="692"/>
      <c r="F70" s="312"/>
      <c r="G70" s="286">
        <f t="shared" si="8"/>
        <v>0</v>
      </c>
      <c r="H70" s="312"/>
      <c r="I70" s="673"/>
      <c r="J70" s="674"/>
      <c r="K70" s="674"/>
      <c r="L70" s="674"/>
      <c r="M70" s="674"/>
      <c r="N70" s="674"/>
      <c r="O70" s="674"/>
      <c r="P70" s="674"/>
      <c r="Q70" s="674"/>
      <c r="R70" s="674"/>
      <c r="S70" s="674"/>
      <c r="T70" s="675"/>
      <c r="U70" s="465"/>
      <c r="V70" s="503"/>
      <c r="AA70" s="14"/>
      <c r="AB70" s="47"/>
      <c r="AC70" s="47"/>
      <c r="AD70" s="14"/>
    </row>
    <row r="71" spans="2:30" ht="13.7" customHeight="1" x14ac:dyDescent="0.2">
      <c r="B71" s="690"/>
      <c r="C71" s="314"/>
      <c r="D71" s="312"/>
      <c r="E71" s="692"/>
      <c r="F71" s="312"/>
      <c r="G71" s="286">
        <f t="shared" si="8"/>
        <v>0</v>
      </c>
      <c r="H71" s="312"/>
      <c r="I71" s="673"/>
      <c r="J71" s="674"/>
      <c r="K71" s="674"/>
      <c r="L71" s="674"/>
      <c r="M71" s="674"/>
      <c r="N71" s="674"/>
      <c r="O71" s="674"/>
      <c r="P71" s="674"/>
      <c r="Q71" s="674"/>
      <c r="R71" s="674"/>
      <c r="S71" s="674"/>
      <c r="T71" s="675"/>
      <c r="U71" s="465"/>
      <c r="V71" s="503"/>
      <c r="AA71" s="19"/>
      <c r="AB71" s="48"/>
      <c r="AC71" s="48"/>
      <c r="AD71" s="19"/>
    </row>
    <row r="72" spans="2:30" ht="13.7" customHeight="1" thickBot="1" x14ac:dyDescent="0.25">
      <c r="B72" s="691"/>
      <c r="C72" s="315"/>
      <c r="D72" s="312"/>
      <c r="E72" s="693"/>
      <c r="F72" s="312"/>
      <c r="G72" s="286">
        <f t="shared" si="8"/>
        <v>0</v>
      </c>
      <c r="H72" s="312"/>
      <c r="I72" s="677"/>
      <c r="J72" s="678"/>
      <c r="K72" s="678"/>
      <c r="L72" s="678"/>
      <c r="M72" s="678"/>
      <c r="N72" s="678"/>
      <c r="O72" s="678"/>
      <c r="P72" s="678"/>
      <c r="Q72" s="678"/>
      <c r="R72" s="678"/>
      <c r="S72" s="678"/>
      <c r="T72" s="679"/>
      <c r="U72" s="465"/>
      <c r="V72" s="504"/>
      <c r="AA72" s="19"/>
      <c r="AB72" s="48"/>
      <c r="AC72" s="48"/>
      <c r="AD72" s="19"/>
    </row>
    <row r="73" spans="2:30" s="14" customFormat="1" ht="18" customHeight="1" thickTop="1" thickBot="1" x14ac:dyDescent="0.25">
      <c r="B73" s="60" t="s">
        <v>15</v>
      </c>
      <c r="C73" s="316">
        <f>SUM(C65:C72)</f>
        <v>0</v>
      </c>
      <c r="D73" s="317"/>
      <c r="E73" s="318">
        <f>SUM(E65:E72)</f>
        <v>0</v>
      </c>
      <c r="F73" s="317"/>
      <c r="G73" s="319">
        <f>E73-SUM(I73:T73)</f>
        <v>0</v>
      </c>
      <c r="H73" s="317"/>
      <c r="I73" s="494">
        <f>SUM(I65:I72)</f>
        <v>0</v>
      </c>
      <c r="J73" s="495">
        <f>SUM(J65:J72)</f>
        <v>0</v>
      </c>
      <c r="K73" s="495">
        <f>SUM(K65:K72)</f>
        <v>0</v>
      </c>
      <c r="L73" s="495">
        <f>SUM(L65:L72)</f>
        <v>0</v>
      </c>
      <c r="M73" s="495">
        <f t="shared" ref="M73:T73" si="9">SUM(M65:M72)</f>
        <v>0</v>
      </c>
      <c r="N73" s="495">
        <f t="shared" si="9"/>
        <v>0</v>
      </c>
      <c r="O73" s="495">
        <f t="shared" si="9"/>
        <v>0</v>
      </c>
      <c r="P73" s="495">
        <f t="shared" si="9"/>
        <v>0</v>
      </c>
      <c r="Q73" s="495">
        <f t="shared" si="9"/>
        <v>0</v>
      </c>
      <c r="R73" s="495">
        <f t="shared" si="9"/>
        <v>0</v>
      </c>
      <c r="S73" s="495">
        <f t="shared" si="9"/>
        <v>0</v>
      </c>
      <c r="T73" s="490">
        <f t="shared" si="9"/>
        <v>0</v>
      </c>
      <c r="U73" s="2"/>
      <c r="AA73" s="2"/>
      <c r="AB73" s="46"/>
      <c r="AC73" s="46"/>
      <c r="AD73" s="2"/>
    </row>
    <row r="74" spans="2:30" s="19" customFormat="1" ht="10.15" customHeight="1" thickTop="1" x14ac:dyDescent="0.2">
      <c r="B74" s="82"/>
      <c r="C74" s="320"/>
      <c r="D74" s="317"/>
      <c r="E74" s="320"/>
      <c r="F74" s="317"/>
      <c r="G74" s="321"/>
      <c r="H74" s="317"/>
      <c r="I74" s="320"/>
      <c r="J74" s="320"/>
      <c r="K74" s="320"/>
      <c r="L74" s="320"/>
      <c r="M74" s="320"/>
      <c r="N74" s="320"/>
      <c r="O74" s="320"/>
      <c r="P74" s="320"/>
      <c r="Q74" s="320"/>
      <c r="R74" s="320"/>
      <c r="S74" s="320"/>
      <c r="T74" s="320"/>
      <c r="AA74" s="2"/>
      <c r="AB74" s="46"/>
      <c r="AC74" s="46"/>
      <c r="AD74" s="2"/>
    </row>
    <row r="75" spans="2:30" s="19" customFormat="1" ht="18" customHeight="1" thickBot="1" x14ac:dyDescent="0.25">
      <c r="B75" s="82" t="s">
        <v>69</v>
      </c>
      <c r="C75" s="320"/>
      <c r="D75" s="317"/>
      <c r="E75" s="320"/>
      <c r="F75" s="317"/>
      <c r="G75" s="321"/>
      <c r="H75" s="317"/>
      <c r="I75" s="320"/>
      <c r="J75" s="320"/>
      <c r="K75" s="320"/>
      <c r="L75" s="320"/>
      <c r="M75" s="320"/>
      <c r="N75" s="320"/>
      <c r="O75" s="320"/>
      <c r="P75" s="320"/>
      <c r="Q75" s="320"/>
      <c r="R75" s="320"/>
      <c r="S75" s="320"/>
      <c r="T75" s="320"/>
      <c r="AA75" s="2"/>
      <c r="AB75" s="46"/>
      <c r="AC75" s="46"/>
      <c r="AD75" s="2"/>
    </row>
    <row r="76" spans="2:30" ht="13.7" customHeight="1" thickTop="1" x14ac:dyDescent="0.2">
      <c r="B76" s="688" t="s">
        <v>20</v>
      </c>
      <c r="C76" s="311"/>
      <c r="D76" s="274"/>
      <c r="E76" s="667"/>
      <c r="F76" s="274"/>
      <c r="G76" s="305">
        <f>E76-SUM(I76:T76)</f>
        <v>0</v>
      </c>
      <c r="H76" s="274"/>
      <c r="I76" s="697"/>
      <c r="J76" s="698"/>
      <c r="K76" s="698"/>
      <c r="L76" s="698"/>
      <c r="M76" s="698"/>
      <c r="N76" s="698"/>
      <c r="O76" s="698"/>
      <c r="P76" s="698"/>
      <c r="Q76" s="698"/>
      <c r="R76" s="698"/>
      <c r="S76" s="698"/>
      <c r="T76" s="699"/>
      <c r="U76" s="492"/>
      <c r="V76" s="505"/>
    </row>
    <row r="77" spans="2:30" ht="13.7" customHeight="1" x14ac:dyDescent="0.2">
      <c r="B77" s="694" t="s">
        <v>118</v>
      </c>
      <c r="C77" s="285"/>
      <c r="D77" s="283"/>
      <c r="E77" s="692"/>
      <c r="F77" s="283"/>
      <c r="G77" s="306">
        <f>E77-SUM(I77:T77)</f>
        <v>0</v>
      </c>
      <c r="H77" s="283"/>
      <c r="I77" s="700"/>
      <c r="J77" s="674"/>
      <c r="K77" s="674"/>
      <c r="L77" s="674"/>
      <c r="M77" s="674"/>
      <c r="N77" s="674"/>
      <c r="O77" s="674"/>
      <c r="P77" s="674"/>
      <c r="Q77" s="674"/>
      <c r="R77" s="674"/>
      <c r="S77" s="674"/>
      <c r="T77" s="701"/>
      <c r="U77" s="465"/>
      <c r="V77" s="500"/>
    </row>
    <row r="78" spans="2:30" ht="13.7" customHeight="1" x14ac:dyDescent="0.2">
      <c r="B78" s="694" t="s">
        <v>21</v>
      </c>
      <c r="C78" s="273"/>
      <c r="D78" s="274"/>
      <c r="E78" s="656"/>
      <c r="F78" s="274"/>
      <c r="G78" s="306">
        <f>E78-SUM(I78:T78)</f>
        <v>0</v>
      </c>
      <c r="H78" s="274"/>
      <c r="I78" s="702"/>
      <c r="J78" s="662"/>
      <c r="K78" s="662"/>
      <c r="L78" s="662"/>
      <c r="M78" s="662"/>
      <c r="N78" s="662"/>
      <c r="O78" s="662"/>
      <c r="P78" s="662"/>
      <c r="Q78" s="662"/>
      <c r="R78" s="662"/>
      <c r="S78" s="662"/>
      <c r="T78" s="703"/>
      <c r="U78" s="465"/>
      <c r="V78" s="500"/>
      <c r="AA78" s="14"/>
      <c r="AB78" s="47"/>
      <c r="AC78" s="47"/>
      <c r="AD78" s="14"/>
    </row>
    <row r="79" spans="2:30" ht="13.7" customHeight="1" x14ac:dyDescent="0.2">
      <c r="B79" s="694" t="s">
        <v>104</v>
      </c>
      <c r="C79" s="507"/>
      <c r="D79" s="274"/>
      <c r="E79" s="681"/>
      <c r="F79" s="274"/>
      <c r="G79" s="306">
        <f>(E79)-SUM(I79:T79)</f>
        <v>0</v>
      </c>
      <c r="H79" s="274"/>
      <c r="I79" s="702"/>
      <c r="J79" s="662"/>
      <c r="K79" s="662"/>
      <c r="L79" s="662"/>
      <c r="M79" s="662"/>
      <c r="N79" s="662"/>
      <c r="O79" s="662"/>
      <c r="P79" s="662"/>
      <c r="Q79" s="662"/>
      <c r="R79" s="662"/>
      <c r="S79" s="662"/>
      <c r="T79" s="703"/>
      <c r="U79" s="465"/>
      <c r="V79" s="500"/>
      <c r="AA79" s="4"/>
      <c r="AB79" s="49"/>
      <c r="AC79" s="49"/>
      <c r="AD79" s="4"/>
    </row>
    <row r="80" spans="2:30" ht="13.7" customHeight="1" x14ac:dyDescent="0.2">
      <c r="B80" s="694" t="s">
        <v>105</v>
      </c>
      <c r="C80" s="322"/>
      <c r="D80" s="274"/>
      <c r="E80" s="695"/>
      <c r="F80" s="274"/>
      <c r="G80" s="306">
        <f>(E80)-SUM(I80:T80)</f>
        <v>0</v>
      </c>
      <c r="H80" s="274"/>
      <c r="I80" s="704"/>
      <c r="J80" s="665"/>
      <c r="K80" s="665"/>
      <c r="L80" s="665"/>
      <c r="M80" s="665"/>
      <c r="N80" s="665"/>
      <c r="O80" s="665"/>
      <c r="P80" s="665"/>
      <c r="Q80" s="665"/>
      <c r="R80" s="665"/>
      <c r="S80" s="665"/>
      <c r="T80" s="705"/>
      <c r="U80" s="465"/>
      <c r="V80" s="506"/>
      <c r="AA80" s="4"/>
      <c r="AB80" s="49"/>
      <c r="AC80" s="49"/>
      <c r="AD80" s="4"/>
    </row>
    <row r="81" spans="2:30" ht="13.7" customHeight="1" thickBot="1" x14ac:dyDescent="0.25">
      <c r="B81" s="652" t="s">
        <v>119</v>
      </c>
      <c r="C81" s="323"/>
      <c r="D81" s="274"/>
      <c r="E81" s="696"/>
      <c r="F81" s="274"/>
      <c r="G81" s="307">
        <f>(E81)-SUM(I81:T81)</f>
        <v>0</v>
      </c>
      <c r="H81" s="274"/>
      <c r="I81" s="706"/>
      <c r="J81" s="686"/>
      <c r="K81" s="686"/>
      <c r="L81" s="686"/>
      <c r="M81" s="686"/>
      <c r="N81" s="686"/>
      <c r="O81" s="686"/>
      <c r="P81" s="686"/>
      <c r="Q81" s="686"/>
      <c r="R81" s="686"/>
      <c r="S81" s="686"/>
      <c r="T81" s="707"/>
      <c r="U81" s="465"/>
      <c r="V81" s="501"/>
      <c r="AA81" s="11"/>
      <c r="AB81" s="47"/>
      <c r="AC81" s="47"/>
      <c r="AD81" s="11"/>
    </row>
    <row r="82" spans="2:30" s="14" customFormat="1" ht="18" customHeight="1" thickTop="1" thickBot="1" x14ac:dyDescent="0.25">
      <c r="B82" s="60" t="s">
        <v>37</v>
      </c>
      <c r="C82" s="324">
        <f>-C76-C77+C78+C79+C80+C81</f>
        <v>0</v>
      </c>
      <c r="D82" s="276"/>
      <c r="E82" s="325">
        <f>-E76-E77+E78+E79+E80+E81</f>
        <v>0</v>
      </c>
      <c r="F82" s="326"/>
      <c r="G82" s="327">
        <f>-G76-G77+G78+G79+G80+G81</f>
        <v>0</v>
      </c>
      <c r="H82" s="326"/>
      <c r="I82" s="467">
        <f>-I76-I77+I78+I79+I80+I81</f>
        <v>0</v>
      </c>
      <c r="J82" s="467">
        <f t="shared" ref="J82:T82" si="10">-J76-J77+J78+J79+J80+J81</f>
        <v>0</v>
      </c>
      <c r="K82" s="467">
        <f>-K76-K77+K78+K79+K80+K81</f>
        <v>0</v>
      </c>
      <c r="L82" s="467">
        <f t="shared" si="10"/>
        <v>0</v>
      </c>
      <c r="M82" s="467">
        <f t="shared" si="10"/>
        <v>0</v>
      </c>
      <c r="N82" s="467">
        <f t="shared" si="10"/>
        <v>0</v>
      </c>
      <c r="O82" s="467">
        <f t="shared" si="10"/>
        <v>0</v>
      </c>
      <c r="P82" s="467">
        <f t="shared" si="10"/>
        <v>0</v>
      </c>
      <c r="Q82" s="467">
        <f t="shared" si="10"/>
        <v>0</v>
      </c>
      <c r="R82" s="467">
        <f t="shared" si="10"/>
        <v>0</v>
      </c>
      <c r="S82" s="467">
        <f t="shared" si="10"/>
        <v>0</v>
      </c>
      <c r="T82" s="467">
        <f t="shared" si="10"/>
        <v>0</v>
      </c>
      <c r="U82" s="496"/>
      <c r="AA82" s="4"/>
      <c r="AB82" s="49"/>
      <c r="AC82" s="49"/>
      <c r="AD82" s="4"/>
    </row>
    <row r="83" spans="2:30" s="4" customFormat="1" ht="10.15" customHeight="1" thickTop="1" thickBot="1" x14ac:dyDescent="0.25">
      <c r="B83" s="104"/>
      <c r="C83" s="312"/>
      <c r="D83" s="312"/>
      <c r="E83" s="312"/>
      <c r="F83" s="312"/>
      <c r="G83" s="321"/>
      <c r="H83" s="312"/>
      <c r="I83" s="312"/>
      <c r="J83" s="312"/>
      <c r="K83" s="312"/>
      <c r="L83" s="312"/>
      <c r="M83" s="312"/>
      <c r="N83" s="312"/>
      <c r="O83" s="312"/>
      <c r="P83" s="312"/>
      <c r="Q83" s="312"/>
      <c r="R83" s="312"/>
      <c r="S83" s="312"/>
      <c r="T83" s="312"/>
      <c r="AA83" s="11"/>
      <c r="AB83" s="47"/>
      <c r="AC83" s="47"/>
      <c r="AD83" s="11"/>
    </row>
    <row r="84" spans="2:30" s="11" customFormat="1" ht="19.899999999999999" customHeight="1" thickTop="1" thickBot="1" x14ac:dyDescent="0.35">
      <c r="B84" s="708" t="s">
        <v>22</v>
      </c>
      <c r="C84" s="709"/>
      <c r="D84" s="317"/>
      <c r="E84" s="301">
        <f>E25-E51+E62-E73+E82</f>
        <v>0</v>
      </c>
      <c r="F84" s="328"/>
      <c r="G84" s="328"/>
      <c r="H84" s="328"/>
      <c r="I84" s="589">
        <f t="shared" ref="I84:T84" si="11">I25-I51+I62-I73+I82</f>
        <v>0</v>
      </c>
      <c r="J84" s="329">
        <f t="shared" si="11"/>
        <v>0</v>
      </c>
      <c r="K84" s="329">
        <f t="shared" si="11"/>
        <v>0</v>
      </c>
      <c r="L84" s="329">
        <f t="shared" si="11"/>
        <v>0</v>
      </c>
      <c r="M84" s="329">
        <f t="shared" si="11"/>
        <v>0</v>
      </c>
      <c r="N84" s="329">
        <f t="shared" si="11"/>
        <v>0</v>
      </c>
      <c r="O84" s="329">
        <f t="shared" si="11"/>
        <v>0</v>
      </c>
      <c r="P84" s="329">
        <f t="shared" si="11"/>
        <v>0</v>
      </c>
      <c r="Q84" s="329">
        <f t="shared" si="11"/>
        <v>0</v>
      </c>
      <c r="R84" s="329">
        <f t="shared" si="11"/>
        <v>0</v>
      </c>
      <c r="S84" s="329">
        <f t="shared" si="11"/>
        <v>0</v>
      </c>
      <c r="T84" s="421">
        <f t="shared" si="11"/>
        <v>0</v>
      </c>
      <c r="U84" s="498"/>
      <c r="V84" s="4"/>
      <c r="AA84" s="12"/>
      <c r="AB84" s="47"/>
      <c r="AC84" s="47"/>
      <c r="AD84" s="12"/>
    </row>
    <row r="85" spans="2:30" s="4" customFormat="1" ht="10.15" customHeight="1" thickTop="1" thickBot="1" x14ac:dyDescent="0.25">
      <c r="B85" s="104"/>
      <c r="C85" s="312"/>
      <c r="D85" s="312"/>
      <c r="E85" s="330"/>
      <c r="F85" s="296"/>
      <c r="G85" s="330"/>
      <c r="H85" s="283"/>
      <c r="I85" s="283"/>
      <c r="J85" s="283"/>
      <c r="K85" s="283"/>
      <c r="L85" s="283"/>
      <c r="M85" s="283"/>
      <c r="N85" s="283"/>
      <c r="O85" s="283"/>
      <c r="P85" s="283"/>
      <c r="Q85" s="283"/>
      <c r="R85" s="283"/>
      <c r="S85" s="283"/>
      <c r="T85" s="283"/>
      <c r="AA85" s="12"/>
      <c r="AB85" s="47"/>
      <c r="AC85" s="47"/>
      <c r="AD85" s="12"/>
    </row>
    <row r="86" spans="2:30" s="11" customFormat="1" ht="19.899999999999999" customHeight="1" thickTop="1" thickBot="1" x14ac:dyDescent="0.25">
      <c r="B86" s="105" t="s">
        <v>23</v>
      </c>
      <c r="C86" s="331"/>
      <c r="D86" s="296"/>
      <c r="E86" s="332"/>
      <c r="F86" s="296"/>
      <c r="G86" s="330"/>
      <c r="H86" s="300">
        <f>C88</f>
        <v>0</v>
      </c>
      <c r="I86" s="590">
        <f t="shared" ref="I86" si="12">H86+I84</f>
        <v>0</v>
      </c>
      <c r="J86" s="302">
        <f t="shared" ref="J86" si="13">I86+J84</f>
        <v>0</v>
      </c>
      <c r="K86" s="302">
        <f t="shared" ref="K86" si="14">J86+K84</f>
        <v>0</v>
      </c>
      <c r="L86" s="302">
        <f t="shared" ref="L86" si="15">K86+L84</f>
        <v>0</v>
      </c>
      <c r="M86" s="302">
        <f t="shared" ref="M86:S86" si="16">L86+M84</f>
        <v>0</v>
      </c>
      <c r="N86" s="302">
        <f>M86+N84</f>
        <v>0</v>
      </c>
      <c r="O86" s="302">
        <f t="shared" si="16"/>
        <v>0</v>
      </c>
      <c r="P86" s="302">
        <f>O86+P84</f>
        <v>0</v>
      </c>
      <c r="Q86" s="302">
        <f t="shared" si="16"/>
        <v>0</v>
      </c>
      <c r="R86" s="302">
        <f t="shared" si="16"/>
        <v>0</v>
      </c>
      <c r="S86" s="302">
        <f t="shared" si="16"/>
        <v>0</v>
      </c>
      <c r="T86" s="420">
        <f>S86+T84</f>
        <v>0</v>
      </c>
      <c r="U86" s="499"/>
      <c r="V86" s="4"/>
      <c r="AA86" s="1"/>
      <c r="AB86" s="50"/>
      <c r="AC86" s="50"/>
      <c r="AD86" s="1"/>
    </row>
    <row r="87" spans="2:30" s="12" customFormat="1" ht="10.15" customHeight="1" thickTop="1" thickBot="1" x14ac:dyDescent="0.25">
      <c r="B87" s="58"/>
      <c r="C87" s="295"/>
      <c r="D87" s="729"/>
      <c r="E87" s="729"/>
      <c r="F87" s="729"/>
      <c r="G87" s="729"/>
      <c r="H87" s="729"/>
      <c r="I87" s="295"/>
      <c r="J87" s="295"/>
      <c r="K87" s="295"/>
      <c r="L87" s="295"/>
      <c r="M87" s="295"/>
      <c r="N87" s="295"/>
      <c r="O87" s="295"/>
      <c r="P87" s="295"/>
      <c r="Q87" s="295"/>
      <c r="R87" s="295"/>
      <c r="S87" s="295"/>
      <c r="T87" s="295"/>
      <c r="V87" s="4"/>
      <c r="AA87" s="50"/>
      <c r="AB87" s="50"/>
      <c r="AC87" s="50"/>
      <c r="AD87" s="50"/>
    </row>
    <row r="88" spans="2:30" s="12" customFormat="1" ht="37.5" thickTop="1" thickBot="1" x14ac:dyDescent="0.25">
      <c r="B88" s="106" t="s">
        <v>120</v>
      </c>
      <c r="C88" s="333">
        <f>C99</f>
        <v>0</v>
      </c>
      <c r="D88" s="296"/>
      <c r="E88" s="330"/>
      <c r="F88" s="296"/>
      <c r="G88" s="330"/>
      <c r="H88" s="296"/>
      <c r="I88" s="330"/>
      <c r="J88" s="330"/>
      <c r="K88" s="330"/>
      <c r="L88" s="330"/>
      <c r="M88" s="295"/>
      <c r="N88" s="295"/>
      <c r="O88" s="295"/>
      <c r="P88" s="713" t="s">
        <v>24</v>
      </c>
      <c r="Q88" s="714"/>
      <c r="R88" s="714"/>
      <c r="S88" s="715"/>
      <c r="T88" s="497">
        <f>T86</f>
        <v>0</v>
      </c>
      <c r="U88" s="499"/>
      <c r="V88" s="4"/>
      <c r="AA88" s="113"/>
      <c r="AB88" s="113"/>
      <c r="AC88" s="113"/>
      <c r="AD88" s="113"/>
    </row>
    <row r="89" spans="2:30" s="1" customFormat="1" ht="15" thickTop="1" x14ac:dyDescent="0.2">
      <c r="B89" s="107"/>
      <c r="C89" s="81"/>
      <c r="D89" s="108"/>
      <c r="E89" s="81"/>
      <c r="F89" s="108"/>
      <c r="G89" s="109"/>
      <c r="H89" s="108"/>
      <c r="I89" s="81"/>
      <c r="J89" s="81"/>
      <c r="K89" s="81"/>
      <c r="L89" s="81"/>
      <c r="M89" s="81"/>
      <c r="N89" s="81"/>
      <c r="O89" s="81"/>
      <c r="P89" s="81"/>
      <c r="Q89" s="81"/>
      <c r="R89" s="81"/>
      <c r="S89" s="81"/>
      <c r="V89" s="4"/>
      <c r="AA89" s="2"/>
      <c r="AB89" s="46"/>
      <c r="AC89" s="46"/>
      <c r="AD89" s="2"/>
    </row>
    <row r="90" spans="2:30" ht="15" thickBot="1" x14ac:dyDescent="0.25">
      <c r="B90" s="80"/>
      <c r="C90" s="80"/>
      <c r="D90" s="80"/>
      <c r="E90" s="80"/>
      <c r="F90" s="80"/>
      <c r="G90" s="80"/>
      <c r="H90" s="80"/>
      <c r="I90" s="80"/>
      <c r="J90" s="80"/>
      <c r="K90" s="80"/>
      <c r="L90" s="80"/>
      <c r="M90" s="80"/>
      <c r="N90" s="80"/>
      <c r="O90" s="80"/>
      <c r="P90" s="80"/>
      <c r="Q90" s="80"/>
      <c r="R90" s="80"/>
      <c r="S90" s="80"/>
      <c r="T90" s="25"/>
      <c r="U90" s="25"/>
      <c r="V90" s="26"/>
    </row>
    <row r="91" spans="2:30" ht="15.75" thickTop="1" thickBot="1" x14ac:dyDescent="0.25">
      <c r="B91" s="107" t="s">
        <v>108</v>
      </c>
      <c r="C91" s="110"/>
      <c r="D91" s="111"/>
      <c r="E91" s="107"/>
      <c r="F91" s="100"/>
      <c r="G91" s="112"/>
      <c r="H91" s="100"/>
      <c r="I91" s="107"/>
      <c r="J91" s="107"/>
      <c r="K91" s="107"/>
      <c r="L91" s="107"/>
      <c r="M91" s="107"/>
      <c r="N91" s="107"/>
      <c r="O91" s="107"/>
      <c r="P91" s="107"/>
      <c r="Q91" s="107"/>
      <c r="R91" s="107"/>
      <c r="S91" s="107"/>
    </row>
    <row r="92" spans="2:30" ht="15.75" thickTop="1" thickBot="1" x14ac:dyDescent="0.25">
      <c r="B92" s="107"/>
      <c r="C92" s="107"/>
      <c r="D92" s="107"/>
      <c r="E92" s="107"/>
      <c r="F92" s="100"/>
      <c r="G92" s="112"/>
      <c r="H92" s="100"/>
      <c r="I92" s="107"/>
      <c r="J92" s="107"/>
      <c r="K92" s="107"/>
      <c r="L92" s="107"/>
      <c r="M92" s="107"/>
      <c r="N92" s="107"/>
      <c r="O92" s="107"/>
      <c r="P92" s="107"/>
      <c r="Q92" s="107"/>
      <c r="R92" s="107"/>
      <c r="S92" s="107"/>
    </row>
    <row r="93" spans="2:30" x14ac:dyDescent="0.2">
      <c r="B93" s="116" t="s">
        <v>110</v>
      </c>
      <c r="C93" s="117"/>
      <c r="D93" s="111"/>
      <c r="E93" s="114"/>
      <c r="F93" s="49"/>
      <c r="G93" s="115"/>
      <c r="H93" s="100"/>
      <c r="I93" s="107"/>
      <c r="J93" s="107"/>
      <c r="K93" s="107"/>
      <c r="L93" s="107"/>
      <c r="M93" s="107"/>
      <c r="N93" s="107"/>
      <c r="O93" s="107"/>
      <c r="P93" s="107"/>
      <c r="Q93" s="107"/>
      <c r="R93" s="107"/>
      <c r="S93" s="107"/>
    </row>
    <row r="94" spans="2:30" x14ac:dyDescent="0.2">
      <c r="B94" s="118" t="s">
        <v>122</v>
      </c>
      <c r="C94" s="119"/>
      <c r="D94" s="111"/>
      <c r="E94" s="107"/>
      <c r="F94" s="100"/>
      <c r="G94" s="112"/>
      <c r="H94" s="100"/>
      <c r="I94" s="107"/>
      <c r="J94" s="107"/>
      <c r="K94" s="107"/>
      <c r="L94" s="107"/>
      <c r="M94" s="107"/>
      <c r="N94" s="107"/>
      <c r="O94" s="107"/>
      <c r="P94" s="107"/>
      <c r="Q94" s="107"/>
      <c r="R94" s="107"/>
      <c r="S94" s="107"/>
    </row>
    <row r="95" spans="2:30" x14ac:dyDescent="0.2">
      <c r="B95" s="118" t="s">
        <v>106</v>
      </c>
      <c r="C95" s="417"/>
      <c r="D95" s="111"/>
      <c r="E95" s="107"/>
      <c r="F95" s="100"/>
      <c r="G95" s="112"/>
      <c r="H95" s="100"/>
      <c r="I95" s="107"/>
      <c r="J95" s="107"/>
      <c r="K95" s="107"/>
      <c r="L95" s="107"/>
      <c r="M95" s="107"/>
      <c r="N95" s="107"/>
      <c r="O95" s="107"/>
      <c r="P95" s="107"/>
      <c r="Q95" s="107"/>
      <c r="R95" s="107"/>
      <c r="S95" s="107"/>
    </row>
    <row r="96" spans="2:30" x14ac:dyDescent="0.2">
      <c r="B96" s="416" t="s">
        <v>107</v>
      </c>
      <c r="C96" s="419"/>
      <c r="D96" s="111"/>
      <c r="E96" s="107"/>
      <c r="F96" s="100"/>
      <c r="G96" s="112"/>
      <c r="H96" s="100"/>
      <c r="I96" s="107"/>
      <c r="J96" s="107"/>
      <c r="K96" s="107"/>
      <c r="L96" s="107"/>
      <c r="M96" s="107"/>
      <c r="N96" s="107"/>
      <c r="O96" s="107"/>
      <c r="P96" s="107"/>
      <c r="Q96" s="107"/>
      <c r="R96" s="107"/>
      <c r="S96" s="107"/>
    </row>
    <row r="97" spans="2:19" hidden="1" x14ac:dyDescent="0.2">
      <c r="B97" s="118" t="s">
        <v>26</v>
      </c>
      <c r="C97" s="418"/>
      <c r="D97" s="111"/>
      <c r="E97" s="107"/>
      <c r="F97" s="100"/>
      <c r="G97" s="112"/>
      <c r="H97" s="100"/>
      <c r="I97" s="107"/>
      <c r="J97" s="107"/>
      <c r="K97" s="107"/>
      <c r="L97" s="107"/>
      <c r="M97" s="107"/>
      <c r="N97" s="107"/>
      <c r="O97" s="107"/>
      <c r="P97" s="107"/>
      <c r="Q97" s="107"/>
      <c r="R97" s="107"/>
      <c r="S97" s="107"/>
    </row>
    <row r="98" spans="2:19" x14ac:dyDescent="0.2">
      <c r="B98" s="118" t="s">
        <v>27</v>
      </c>
      <c r="C98" s="119"/>
      <c r="D98" s="111"/>
      <c r="E98" s="107"/>
      <c r="F98" s="100"/>
      <c r="G98" s="112"/>
      <c r="H98" s="100"/>
      <c r="I98" s="107"/>
      <c r="J98" s="107"/>
      <c r="K98" s="107"/>
      <c r="L98" s="107"/>
      <c r="M98" s="107"/>
      <c r="N98" s="107"/>
      <c r="O98" s="107"/>
      <c r="P98" s="107"/>
      <c r="Q98" s="107"/>
      <c r="R98" s="107"/>
      <c r="S98" s="107"/>
    </row>
    <row r="99" spans="2:19" ht="15" thickBot="1" x14ac:dyDescent="0.25">
      <c r="B99" s="120" t="s">
        <v>28</v>
      </c>
      <c r="C99" s="121">
        <f>SUM(C93:C98)</f>
        <v>0</v>
      </c>
      <c r="D99" s="111"/>
      <c r="E99" s="107"/>
      <c r="F99" s="100"/>
      <c r="G99" s="112"/>
      <c r="H99" s="100"/>
      <c r="I99" s="107"/>
      <c r="J99" s="107"/>
      <c r="K99" s="107"/>
      <c r="L99" s="107"/>
      <c r="M99" s="107"/>
      <c r="N99" s="107"/>
      <c r="O99" s="107"/>
      <c r="P99" s="107"/>
      <c r="Q99" s="107"/>
      <c r="R99" s="107"/>
      <c r="S99" s="107"/>
    </row>
  </sheetData>
  <sheetProtection sheet="1" objects="1" scenarios="1"/>
  <mergeCells count="9">
    <mergeCell ref="V6:V8"/>
    <mergeCell ref="P88:S88"/>
    <mergeCell ref="E3:G3"/>
    <mergeCell ref="I3:K3"/>
    <mergeCell ref="B4:C5"/>
    <mergeCell ref="E4:G4"/>
    <mergeCell ref="I4:K5"/>
    <mergeCell ref="G6:G7"/>
    <mergeCell ref="D87:H87"/>
  </mergeCells>
  <phoneticPr fontId="0" type="noConversion"/>
  <dataValidations count="4">
    <dataValidation type="decimal" operator="greaterThanOrEqual" allowBlank="1" showInputMessage="1" showErrorMessage="1" sqref="I76:U78 D76:D81 I65:U72 I9:U21 C9:C21 E76:E78 E65 C66:E72 C56:E61 E9:E21 C76:C78 I56:U61 C28:C48 E28:E48 I28:U48">
      <formula1>0</formula1>
    </dataValidation>
    <dataValidation type="list" allowBlank="1" showInputMessage="1" showErrorMessage="1" sqref="I3:K3">
      <formula1>$AB$8:$AB$10</formula1>
    </dataValidation>
    <dataValidation operator="greaterThanOrEqual" allowBlank="1" showInputMessage="1" showErrorMessage="1" sqref="E79:E81 C79:C81 I79:U81"/>
    <dataValidation type="list" allowBlank="1" showInputMessage="1" showErrorMessage="1" sqref="M3">
      <formula1>$AB$13:$AB$24</formula1>
    </dataValidation>
  </dataValidations>
  <pageMargins left="0.15748031496062992" right="0.15748031496062992" top="0.15748031496062992" bottom="0.15748031496062992" header="7.874015748031496E-2" footer="7.874015748031496E-2"/>
  <pageSetup paperSize="9" scale="65" fitToHeight="0" orientation="landscape" horizontalDpi="1200" verticalDpi="1200" r:id="rId1"/>
  <headerFooter alignWithMargins="0"/>
  <rowBreaks count="2" manualBreakCount="2">
    <brk id="7" max="16383" man="1"/>
    <brk id="54"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AA124"/>
  <sheetViews>
    <sheetView showGridLines="0" topLeftCell="A66" zoomScaleNormal="100" zoomScaleSheetLayoutView="25" workbookViewId="0">
      <selection activeCell="G83" sqref="G83"/>
    </sheetView>
  </sheetViews>
  <sheetFormatPr baseColWidth="10" defaultColWidth="14" defaultRowHeight="12.75" x14ac:dyDescent="0.2"/>
  <cols>
    <col min="1" max="1" width="3.140625" style="2" customWidth="1"/>
    <col min="2" max="2" width="39.85546875" style="2" customWidth="1"/>
    <col min="3" max="3" width="13.85546875" style="2" customWidth="1"/>
    <col min="4" max="4" width="0.85546875" style="7" customWidth="1"/>
    <col min="5" max="5" width="10.7109375" style="2" customWidth="1"/>
    <col min="6" max="6" width="10.7109375" style="4" customWidth="1"/>
    <col min="7" max="18" width="10.7109375" style="2" customWidth="1"/>
    <col min="19" max="16384" width="14" style="2"/>
  </cols>
  <sheetData>
    <row r="1" spans="1:27" ht="17.25" customHeight="1" thickBot="1" x14ac:dyDescent="0.25">
      <c r="A1" s="1"/>
      <c r="B1" s="7"/>
      <c r="D1" s="3">
        <f>'Eingabe Planung'!D1</f>
        <v>0</v>
      </c>
      <c r="G1" s="5"/>
      <c r="H1" s="4"/>
      <c r="I1" s="6"/>
      <c r="J1" s="1"/>
      <c r="K1" s="7"/>
      <c r="U1" s="1"/>
      <c r="AA1" s="2" t="s">
        <v>29</v>
      </c>
    </row>
    <row r="2" spans="1:27" ht="30.75" customHeight="1" thickTop="1" thickBot="1" x14ac:dyDescent="0.25">
      <c r="A2" s="1"/>
      <c r="B2" s="648" t="s">
        <v>30</v>
      </c>
      <c r="C2" s="578" t="str">
        <f>'Eingabe Planung'!C3</f>
        <v>Betrieb von:</v>
      </c>
      <c r="D2" s="4">
        <f>'Eingabe Planung'!D3</f>
        <v>0</v>
      </c>
      <c r="E2" s="735">
        <f>'Eingabe Planung'!E3</f>
        <v>0</v>
      </c>
      <c r="F2" s="736"/>
      <c r="G2" s="737"/>
      <c r="H2" s="4"/>
      <c r="I2" s="735" t="str">
        <f>'Eingabe Planung'!I3</f>
        <v>monatlich</v>
      </c>
      <c r="J2" s="738"/>
      <c r="K2" s="739"/>
      <c r="U2" s="1"/>
      <c r="AA2" s="2" t="s">
        <v>31</v>
      </c>
    </row>
    <row r="3" spans="1:27" ht="15.75" customHeight="1" thickTop="1" x14ac:dyDescent="0.2">
      <c r="A3" s="1"/>
      <c r="B3" s="647"/>
      <c r="C3" s="122"/>
      <c r="D3" s="4">
        <f>'Eingabe Planung'!D4</f>
        <v>0</v>
      </c>
      <c r="E3" s="740"/>
      <c r="F3" s="740"/>
      <c r="G3" s="740"/>
      <c r="H3" s="49"/>
      <c r="I3" s="741" t="str">
        <f>'Eingabe Planung'!I4</f>
        <v>Planungsintervall</v>
      </c>
      <c r="J3" s="741"/>
      <c r="K3" s="741"/>
      <c r="U3" s="1"/>
    </row>
    <row r="4" spans="1:27" ht="3.2" customHeight="1" thickBot="1" x14ac:dyDescent="0.25">
      <c r="A4" s="1"/>
      <c r="D4" s="4">
        <f>'Eingabe Planung'!D5</f>
        <v>0</v>
      </c>
      <c r="G4" s="5"/>
      <c r="H4" s="4"/>
      <c r="U4" s="1"/>
    </row>
    <row r="5" spans="1:27" s="11" customFormat="1" ht="21" thickTop="1" x14ac:dyDescent="0.2">
      <c r="B5" s="649" t="s">
        <v>32</v>
      </c>
      <c r="C5" s="336" t="s">
        <v>113</v>
      </c>
      <c r="D5" s="64"/>
      <c r="E5" s="247" t="str">
        <f>'Eingabe Planung'!E6</f>
        <v>Jahres</v>
      </c>
      <c r="F5" s="65"/>
      <c r="G5" s="66" t="str">
        <f>'Eingabe Planung'!I6</f>
        <v>Jan</v>
      </c>
      <c r="H5" s="67" t="str">
        <f>'Eingabe Planung'!J6</f>
        <v>Feb</v>
      </c>
      <c r="I5" s="67" t="str">
        <f>'Eingabe Planung'!K6</f>
        <v>Mrz</v>
      </c>
      <c r="J5" s="67" t="str">
        <f>'Eingabe Planung'!L6</f>
        <v>Apr</v>
      </c>
      <c r="K5" s="67" t="str">
        <f>'Eingabe Planung'!M6</f>
        <v>Mai</v>
      </c>
      <c r="L5" s="67" t="str">
        <f>'Eingabe Planung'!N6</f>
        <v>Jun</v>
      </c>
      <c r="M5" s="67" t="str">
        <f>'Eingabe Planung'!O6</f>
        <v>Jul</v>
      </c>
      <c r="N5" s="67" t="str">
        <f>'Eingabe Planung'!P6</f>
        <v>Aug</v>
      </c>
      <c r="O5" s="67" t="str">
        <f>'Eingabe Planung'!Q6</f>
        <v>Sep</v>
      </c>
      <c r="P5" s="67" t="str">
        <f>'Eingabe Planung'!R6</f>
        <v>Okt</v>
      </c>
      <c r="Q5" s="337" t="str">
        <f>'Eingabe Planung'!S6</f>
        <v>Nov</v>
      </c>
      <c r="R5" s="68" t="str">
        <f>'Eingabe Planung'!T6</f>
        <v>Dez</v>
      </c>
    </row>
    <row r="6" spans="1:27" s="12" customFormat="1" ht="18.75" thickBot="1" x14ac:dyDescent="0.25">
      <c r="B6" s="650" t="str">
        <f>'Eingabe Planung'!B7</f>
        <v>(Jahr)</v>
      </c>
      <c r="C6" s="338" t="str">
        <f>'Eingabe Planung'!C7</f>
        <v>(Jahr)</v>
      </c>
      <c r="D6" s="69"/>
      <c r="E6" s="70" t="s">
        <v>33</v>
      </c>
      <c r="F6" s="69"/>
      <c r="G6" s="71" t="s">
        <v>34</v>
      </c>
      <c r="H6" s="72" t="s">
        <v>34</v>
      </c>
      <c r="I6" s="72" t="s">
        <v>34</v>
      </c>
      <c r="J6" s="72" t="s">
        <v>34</v>
      </c>
      <c r="K6" s="72" t="s">
        <v>34</v>
      </c>
      <c r="L6" s="339" t="s">
        <v>34</v>
      </c>
      <c r="M6" s="72" t="s">
        <v>34</v>
      </c>
      <c r="N6" s="72" t="s">
        <v>34</v>
      </c>
      <c r="O6" s="72" t="s">
        <v>34</v>
      </c>
      <c r="P6" s="72" t="s">
        <v>34</v>
      </c>
      <c r="Q6" s="340" t="s">
        <v>34</v>
      </c>
      <c r="R6" s="73" t="s">
        <v>34</v>
      </c>
    </row>
    <row r="7" spans="1:27" s="12" customFormat="1" ht="13.7" customHeight="1" thickTop="1" thickBot="1" x14ac:dyDescent="0.25">
      <c r="B7" s="59" t="str">
        <f>'Eingabe Planung'!B8</f>
        <v>Erträge</v>
      </c>
      <c r="C7" s="559"/>
      <c r="D7" s="74"/>
      <c r="E7" s="517"/>
      <c r="F7" s="74"/>
      <c r="G7" s="560"/>
      <c r="H7" s="561"/>
      <c r="I7" s="561"/>
      <c r="J7" s="561"/>
      <c r="K7" s="561"/>
      <c r="L7" s="562"/>
      <c r="M7" s="561"/>
      <c r="N7" s="561"/>
      <c r="O7" s="561"/>
      <c r="P7" s="561"/>
      <c r="Q7" s="563"/>
      <c r="R7" s="564"/>
    </row>
    <row r="8" spans="1:27" ht="13.7" customHeight="1" thickTop="1" x14ac:dyDescent="0.2">
      <c r="B8" s="125" t="str">
        <f>'Eingabe Planung'!B9</f>
        <v>Ertrag Pflanzenbau</v>
      </c>
      <c r="C8" s="126">
        <f>'Eingabe Planung'!C9</f>
        <v>0</v>
      </c>
      <c r="D8" s="341"/>
      <c r="E8" s="210">
        <f>SUM(G8:R8)</f>
        <v>0</v>
      </c>
      <c r="F8" s="75"/>
      <c r="G8" s="342"/>
      <c r="H8" s="435"/>
      <c r="I8" s="435"/>
      <c r="J8" s="435"/>
      <c r="K8" s="435"/>
      <c r="L8" s="435"/>
      <c r="M8" s="435"/>
      <c r="N8" s="435"/>
      <c r="O8" s="435"/>
      <c r="P8" s="435"/>
      <c r="Q8" s="435"/>
      <c r="R8" s="436"/>
    </row>
    <row r="9" spans="1:27" ht="13.7" customHeight="1" x14ac:dyDescent="0.2">
      <c r="B9" s="127" t="str">
        <f>'Eingabe Planung'!B10</f>
        <v>Ertrag Tierhaltung</v>
      </c>
      <c r="C9" s="128">
        <f>'Eingabe Planung'!C10</f>
        <v>0</v>
      </c>
      <c r="D9" s="341"/>
      <c r="E9" s="210">
        <f t="shared" ref="E9:E20" si="0">SUM(G9:R9)</f>
        <v>0</v>
      </c>
      <c r="F9" s="75"/>
      <c r="G9" s="437"/>
      <c r="H9" s="438"/>
      <c r="I9" s="438"/>
      <c r="J9" s="438"/>
      <c r="K9" s="438"/>
      <c r="L9" s="438"/>
      <c r="M9" s="438"/>
      <c r="N9" s="438"/>
      <c r="O9" s="438"/>
      <c r="P9" s="438"/>
      <c r="Q9" s="438"/>
      <c r="R9" s="439"/>
    </row>
    <row r="10" spans="1:27" ht="13.7" customHeight="1" x14ac:dyDescent="0.2">
      <c r="B10" s="127" t="str">
        <f>'Eingabe Planung'!B11</f>
        <v>Direktzahlungen</v>
      </c>
      <c r="C10" s="128">
        <f>'Eingabe Planung'!C11</f>
        <v>0</v>
      </c>
      <c r="D10" s="341"/>
      <c r="E10" s="210">
        <f t="shared" si="0"/>
        <v>0</v>
      </c>
      <c r="F10" s="75"/>
      <c r="G10" s="437"/>
      <c r="H10" s="438"/>
      <c r="I10" s="438"/>
      <c r="J10" s="438"/>
      <c r="K10" s="438"/>
      <c r="L10" s="438"/>
      <c r="M10" s="438"/>
      <c r="N10" s="438"/>
      <c r="O10" s="438"/>
      <c r="P10" s="438"/>
      <c r="Q10" s="438"/>
      <c r="R10" s="439"/>
    </row>
    <row r="11" spans="1:27" ht="13.7" customHeight="1" x14ac:dyDescent="0.2">
      <c r="B11" s="127" t="str">
        <f>'Eingabe Planung'!B12</f>
        <v>Arbeiten f. Dritte, Dienstleistungen, übrige Erträge</v>
      </c>
      <c r="C11" s="128">
        <f>'Eingabe Planung'!C12</f>
        <v>0</v>
      </c>
      <c r="D11" s="341"/>
      <c r="E11" s="210">
        <f t="shared" si="0"/>
        <v>0</v>
      </c>
      <c r="F11" s="75"/>
      <c r="G11" s="437"/>
      <c r="H11" s="438"/>
      <c r="I11" s="438"/>
      <c r="J11" s="438"/>
      <c r="K11" s="438"/>
      <c r="L11" s="438"/>
      <c r="M11" s="438"/>
      <c r="N11" s="438"/>
      <c r="O11" s="438"/>
      <c r="P11" s="438"/>
      <c r="Q11" s="438"/>
      <c r="R11" s="439"/>
    </row>
    <row r="12" spans="1:27" ht="13.7" customHeight="1" x14ac:dyDescent="0.2">
      <c r="B12" s="127">
        <f>'Eingabe Planung'!B13</f>
        <v>0</v>
      </c>
      <c r="C12" s="128">
        <f>'Eingabe Planung'!C13</f>
        <v>0</v>
      </c>
      <c r="D12" s="341"/>
      <c r="E12" s="210">
        <f t="shared" si="0"/>
        <v>0</v>
      </c>
      <c r="F12" s="75"/>
      <c r="G12" s="437"/>
      <c r="H12" s="438"/>
      <c r="I12" s="438"/>
      <c r="J12" s="438"/>
      <c r="K12" s="438"/>
      <c r="L12" s="438"/>
      <c r="M12" s="438"/>
      <c r="N12" s="438"/>
      <c r="O12" s="438"/>
      <c r="P12" s="438"/>
      <c r="Q12" s="438"/>
      <c r="R12" s="439"/>
    </row>
    <row r="13" spans="1:27" ht="13.7" customHeight="1" x14ac:dyDescent="0.2">
      <c r="B13" s="127">
        <f>'Eingabe Planung'!B14</f>
        <v>0</v>
      </c>
      <c r="C13" s="128">
        <f>'Eingabe Planung'!C14</f>
        <v>0</v>
      </c>
      <c r="D13" s="341"/>
      <c r="E13" s="210">
        <f t="shared" si="0"/>
        <v>0</v>
      </c>
      <c r="F13" s="75"/>
      <c r="G13" s="437"/>
      <c r="H13" s="438"/>
      <c r="I13" s="438"/>
      <c r="J13" s="438"/>
      <c r="K13" s="438"/>
      <c r="L13" s="438"/>
      <c r="M13" s="438"/>
      <c r="N13" s="438"/>
      <c r="O13" s="438"/>
      <c r="P13" s="438"/>
      <c r="Q13" s="438"/>
      <c r="R13" s="439"/>
    </row>
    <row r="14" spans="1:27" ht="13.7" customHeight="1" x14ac:dyDescent="0.2">
      <c r="B14" s="127">
        <f>'Eingabe Planung'!B15</f>
        <v>0</v>
      </c>
      <c r="C14" s="128">
        <f>'Eingabe Planung'!C15</f>
        <v>0</v>
      </c>
      <c r="D14" s="341"/>
      <c r="E14" s="210">
        <f t="shared" si="0"/>
        <v>0</v>
      </c>
      <c r="F14" s="75"/>
      <c r="G14" s="437"/>
      <c r="H14" s="438"/>
      <c r="I14" s="438"/>
      <c r="J14" s="438"/>
      <c r="K14" s="438"/>
      <c r="L14" s="438"/>
      <c r="M14" s="438"/>
      <c r="N14" s="438"/>
      <c r="O14" s="438"/>
      <c r="P14" s="438"/>
      <c r="Q14" s="438"/>
      <c r="R14" s="439"/>
    </row>
    <row r="15" spans="1:27" ht="13.7" customHeight="1" x14ac:dyDescent="0.2">
      <c r="B15" s="127">
        <f>'Eingabe Planung'!B16</f>
        <v>0</v>
      </c>
      <c r="C15" s="128">
        <f>'Eingabe Planung'!C16</f>
        <v>0</v>
      </c>
      <c r="D15" s="341"/>
      <c r="E15" s="210">
        <f t="shared" si="0"/>
        <v>0</v>
      </c>
      <c r="F15" s="75"/>
      <c r="G15" s="437"/>
      <c r="H15" s="438"/>
      <c r="I15" s="438"/>
      <c r="J15" s="438"/>
      <c r="K15" s="438"/>
      <c r="L15" s="438"/>
      <c r="M15" s="438"/>
      <c r="N15" s="438"/>
      <c r="O15" s="438"/>
      <c r="P15" s="438"/>
      <c r="Q15" s="438"/>
      <c r="R15" s="439"/>
    </row>
    <row r="16" spans="1:27" ht="13.7" customHeight="1" x14ac:dyDescent="0.2">
      <c r="B16" s="127">
        <f>'Eingabe Planung'!B17</f>
        <v>0</v>
      </c>
      <c r="C16" s="128">
        <f>'Eingabe Planung'!C17</f>
        <v>0</v>
      </c>
      <c r="D16" s="341"/>
      <c r="E16" s="210">
        <f t="shared" si="0"/>
        <v>0</v>
      </c>
      <c r="F16" s="75"/>
      <c r="G16" s="437"/>
      <c r="H16" s="438"/>
      <c r="I16" s="438"/>
      <c r="J16" s="438"/>
      <c r="K16" s="438"/>
      <c r="L16" s="438"/>
      <c r="M16" s="438"/>
      <c r="N16" s="438"/>
      <c r="O16" s="438"/>
      <c r="P16" s="438"/>
      <c r="Q16" s="438"/>
      <c r="R16" s="439"/>
    </row>
    <row r="17" spans="2:18" ht="13.7" customHeight="1" x14ac:dyDescent="0.2">
      <c r="B17" s="127">
        <f>'Eingabe Planung'!B18</f>
        <v>0</v>
      </c>
      <c r="C17" s="128">
        <f>'Eingabe Planung'!C18</f>
        <v>0</v>
      </c>
      <c r="D17" s="341"/>
      <c r="E17" s="210">
        <f t="shared" si="0"/>
        <v>0</v>
      </c>
      <c r="F17" s="75"/>
      <c r="G17" s="437"/>
      <c r="H17" s="438"/>
      <c r="I17" s="438"/>
      <c r="J17" s="438"/>
      <c r="K17" s="438"/>
      <c r="L17" s="438"/>
      <c r="M17" s="438"/>
      <c r="N17" s="438"/>
      <c r="O17" s="438"/>
      <c r="P17" s="438"/>
      <c r="Q17" s="438"/>
      <c r="R17" s="439"/>
    </row>
    <row r="18" spans="2:18" ht="13.7" customHeight="1" x14ac:dyDescent="0.2">
      <c r="B18" s="343">
        <f>'Eingabe Planung'!B19</f>
        <v>0</v>
      </c>
      <c r="C18" s="128">
        <f>'Eingabe Planung'!C19</f>
        <v>0</v>
      </c>
      <c r="D18" s="341"/>
      <c r="E18" s="210">
        <f t="shared" si="0"/>
        <v>0</v>
      </c>
      <c r="F18" s="75"/>
      <c r="G18" s="437"/>
      <c r="H18" s="438"/>
      <c r="I18" s="438"/>
      <c r="J18" s="438"/>
      <c r="K18" s="438"/>
      <c r="L18" s="438"/>
      <c r="M18" s="438"/>
      <c r="N18" s="438"/>
      <c r="O18" s="438"/>
      <c r="P18" s="438"/>
      <c r="Q18" s="438"/>
      <c r="R18" s="439"/>
    </row>
    <row r="19" spans="2:18" ht="13.7" customHeight="1" x14ac:dyDescent="0.2">
      <c r="B19" s="343">
        <f>'Eingabe Planung'!B20</f>
        <v>0</v>
      </c>
      <c r="C19" s="128">
        <f>'Eingabe Planung'!C20</f>
        <v>0</v>
      </c>
      <c r="D19" s="341"/>
      <c r="E19" s="210">
        <f t="shared" si="0"/>
        <v>0</v>
      </c>
      <c r="F19" s="75"/>
      <c r="G19" s="437"/>
      <c r="H19" s="438"/>
      <c r="I19" s="438"/>
      <c r="J19" s="438"/>
      <c r="K19" s="438"/>
      <c r="L19" s="438"/>
      <c r="M19" s="438"/>
      <c r="N19" s="438"/>
      <c r="O19" s="438"/>
      <c r="P19" s="438"/>
      <c r="Q19" s="438"/>
      <c r="R19" s="439"/>
    </row>
    <row r="20" spans="2:18" ht="13.7" customHeight="1" thickBot="1" x14ac:dyDescent="0.25">
      <c r="B20" s="343">
        <f>'Eingabe Planung'!B21</f>
        <v>0</v>
      </c>
      <c r="C20" s="128">
        <f>'Eingabe Planung'!C21</f>
        <v>0</v>
      </c>
      <c r="D20" s="341"/>
      <c r="E20" s="210">
        <f t="shared" si="0"/>
        <v>0</v>
      </c>
      <c r="F20" s="75"/>
      <c r="G20" s="440"/>
      <c r="H20" s="441"/>
      <c r="I20" s="441"/>
      <c r="J20" s="441"/>
      <c r="K20" s="441"/>
      <c r="L20" s="441"/>
      <c r="M20" s="441"/>
      <c r="N20" s="441"/>
      <c r="O20" s="441"/>
      <c r="P20" s="441"/>
      <c r="Q20" s="441"/>
      <c r="R20" s="442"/>
    </row>
    <row r="21" spans="2:18" ht="13.7" customHeight="1" thickTop="1" x14ac:dyDescent="0.2">
      <c r="B21" s="638" t="s">
        <v>12</v>
      </c>
      <c r="C21" s="346">
        <f>SUM(C8:C20)</f>
        <v>0</v>
      </c>
      <c r="D21" s="341"/>
      <c r="E21" s="565" t="s">
        <v>11</v>
      </c>
      <c r="F21" s="345"/>
      <c r="G21" s="566" t="s">
        <v>11</v>
      </c>
      <c r="H21" s="567" t="s">
        <v>11</v>
      </c>
      <c r="I21" s="567" t="s">
        <v>11</v>
      </c>
      <c r="J21" s="567" t="s">
        <v>11</v>
      </c>
      <c r="K21" s="567" t="s">
        <v>11</v>
      </c>
      <c r="L21" s="567" t="s">
        <v>11</v>
      </c>
      <c r="M21" s="567" t="s">
        <v>11</v>
      </c>
      <c r="N21" s="567" t="s">
        <v>11</v>
      </c>
      <c r="O21" s="567" t="s">
        <v>11</v>
      </c>
      <c r="P21" s="567" t="s">
        <v>11</v>
      </c>
      <c r="Q21" s="567" t="s">
        <v>11</v>
      </c>
      <c r="R21" s="568" t="s">
        <v>11</v>
      </c>
    </row>
    <row r="22" spans="2:18" s="28" customFormat="1" ht="18" customHeight="1" thickBot="1" x14ac:dyDescent="0.25">
      <c r="B22" s="394" t="s">
        <v>13</v>
      </c>
      <c r="C22" s="347">
        <f>SUM(C8:C20)</f>
        <v>0</v>
      </c>
      <c r="D22" s="348"/>
      <c r="E22" s="349">
        <f>SUM(E8:E20)</f>
        <v>0</v>
      </c>
      <c r="F22" s="205"/>
      <c r="G22" s="350">
        <f t="shared" ref="G22:R22" si="1">SUM(G8:G20)</f>
        <v>0</v>
      </c>
      <c r="H22" s="351">
        <f t="shared" si="1"/>
        <v>0</v>
      </c>
      <c r="I22" s="351">
        <f t="shared" si="1"/>
        <v>0</v>
      </c>
      <c r="J22" s="351">
        <f t="shared" si="1"/>
        <v>0</v>
      </c>
      <c r="K22" s="351">
        <f t="shared" si="1"/>
        <v>0</v>
      </c>
      <c r="L22" s="351">
        <f t="shared" si="1"/>
        <v>0</v>
      </c>
      <c r="M22" s="351">
        <f t="shared" si="1"/>
        <v>0</v>
      </c>
      <c r="N22" s="351">
        <f t="shared" si="1"/>
        <v>0</v>
      </c>
      <c r="O22" s="351">
        <f t="shared" si="1"/>
        <v>0</v>
      </c>
      <c r="P22" s="351">
        <f t="shared" si="1"/>
        <v>0</v>
      </c>
      <c r="Q22" s="351">
        <f t="shared" si="1"/>
        <v>0</v>
      </c>
      <c r="R22" s="352">
        <f t="shared" si="1"/>
        <v>0</v>
      </c>
    </row>
    <row r="23" spans="2:18" s="14" customFormat="1" ht="7.15" customHeight="1" thickTop="1" x14ac:dyDescent="0.2">
      <c r="B23" s="82"/>
      <c r="C23" s="353"/>
      <c r="D23" s="95"/>
      <c r="E23" s="354"/>
      <c r="F23" s="95"/>
      <c r="G23" s="354"/>
      <c r="H23" s="354"/>
      <c r="I23" s="354"/>
      <c r="J23" s="354"/>
      <c r="K23" s="354"/>
      <c r="L23" s="354"/>
      <c r="M23" s="354"/>
      <c r="N23" s="354"/>
      <c r="O23" s="354"/>
      <c r="P23" s="354"/>
      <c r="Q23" s="354"/>
      <c r="R23" s="354"/>
    </row>
    <row r="24" spans="2:18" s="15" customFormat="1" ht="16.5" thickBot="1" x14ac:dyDescent="0.25">
      <c r="B24" s="297" t="str">
        <f>'Eingabe Planung'!B27</f>
        <v>Aufwände</v>
      </c>
      <c r="C24" s="355"/>
      <c r="D24" s="95"/>
      <c r="E24" s="95"/>
      <c r="F24" s="95"/>
      <c r="G24" s="95"/>
      <c r="H24" s="95"/>
      <c r="I24" s="95"/>
      <c r="J24" s="95"/>
      <c r="K24" s="95"/>
      <c r="L24" s="95"/>
      <c r="M24" s="95"/>
      <c r="N24" s="95"/>
      <c r="O24" s="95"/>
      <c r="P24" s="95"/>
      <c r="Q24" s="95"/>
      <c r="R24" s="95"/>
    </row>
    <row r="25" spans="2:18" ht="13.7" customHeight="1" thickTop="1" x14ac:dyDescent="0.2">
      <c r="B25" s="125" t="str">
        <f>'Eingabe Planung'!B28</f>
        <v>Aufwand Pflanzenbau</v>
      </c>
      <c r="C25" s="129">
        <f>'Eingabe Planung'!C28</f>
        <v>0</v>
      </c>
      <c r="D25" s="141"/>
      <c r="E25" s="101">
        <f>SUM(G25:R25)</f>
        <v>0</v>
      </c>
      <c r="F25" s="84"/>
      <c r="G25" s="356"/>
      <c r="H25" s="443"/>
      <c r="I25" s="443"/>
      <c r="J25" s="443"/>
      <c r="K25" s="443"/>
      <c r="L25" s="443"/>
      <c r="M25" s="443"/>
      <c r="N25" s="443"/>
      <c r="O25" s="443"/>
      <c r="P25" s="443"/>
      <c r="Q25" s="443"/>
      <c r="R25" s="444"/>
    </row>
    <row r="26" spans="2:18" ht="13.7" customHeight="1" x14ac:dyDescent="0.2">
      <c r="B26" s="127" t="str">
        <f>'Eingabe Planung'!B29</f>
        <v>Aufwand Tierhaltung</v>
      </c>
      <c r="C26" s="130">
        <f>'Eingabe Planung'!C29</f>
        <v>0</v>
      </c>
      <c r="D26" s="141"/>
      <c r="E26" s="102">
        <f>SUM(G26:R26)</f>
        <v>0</v>
      </c>
      <c r="F26" s="84"/>
      <c r="G26" s="445"/>
      <c r="H26" s="446"/>
      <c r="I26" s="446"/>
      <c r="J26" s="446"/>
      <c r="K26" s="446"/>
      <c r="L26" s="446"/>
      <c r="M26" s="446"/>
      <c r="N26" s="446"/>
      <c r="O26" s="446"/>
      <c r="P26" s="446"/>
      <c r="Q26" s="446"/>
      <c r="R26" s="447"/>
    </row>
    <row r="27" spans="2:18" ht="13.7" customHeight="1" x14ac:dyDescent="0.2">
      <c r="B27" s="127" t="str">
        <f>'Eingabe Planung'!B30</f>
        <v>Arbeiten durch Dritte</v>
      </c>
      <c r="C27" s="130">
        <f>'Eingabe Planung'!C30</f>
        <v>0</v>
      </c>
      <c r="D27" s="141"/>
      <c r="E27" s="102">
        <f t="shared" ref="E27:E44" si="2">SUM(G27:R27)</f>
        <v>0</v>
      </c>
      <c r="F27" s="84"/>
      <c r="G27" s="445"/>
      <c r="H27" s="446"/>
      <c r="I27" s="446"/>
      <c r="J27" s="446"/>
      <c r="K27" s="446"/>
      <c r="L27" s="446"/>
      <c r="M27" s="446"/>
      <c r="N27" s="446"/>
      <c r="O27" s="446"/>
      <c r="P27" s="446"/>
      <c r="Q27" s="446"/>
      <c r="R27" s="447"/>
    </row>
    <row r="28" spans="2:18" ht="13.7" customHeight="1" x14ac:dyDescent="0.2">
      <c r="B28" s="127" t="str">
        <f>'Eingabe Planung'!B31</f>
        <v>Verbrauchsmaterial und Aufw. Direktvermarktung</v>
      </c>
      <c r="C28" s="130">
        <f>'Eingabe Planung'!C31</f>
        <v>0</v>
      </c>
      <c r="D28" s="141"/>
      <c r="E28" s="102">
        <f t="shared" si="2"/>
        <v>0</v>
      </c>
      <c r="F28" s="84"/>
      <c r="G28" s="445"/>
      <c r="H28" s="446"/>
      <c r="I28" s="446"/>
      <c r="J28" s="446"/>
      <c r="K28" s="446"/>
      <c r="L28" s="446"/>
      <c r="M28" s="446"/>
      <c r="N28" s="446"/>
      <c r="O28" s="446"/>
      <c r="P28" s="446"/>
      <c r="Q28" s="446"/>
      <c r="R28" s="447"/>
    </row>
    <row r="29" spans="2:18" ht="13.7" customHeight="1" x14ac:dyDescent="0.2">
      <c r="B29" s="127" t="str">
        <f>'Eingabe Planung'!B32</f>
        <v>Personalaufwand</v>
      </c>
      <c r="C29" s="130">
        <f>'Eingabe Planung'!C32</f>
        <v>0</v>
      </c>
      <c r="D29" s="164"/>
      <c r="E29" s="102">
        <f t="shared" si="2"/>
        <v>0</v>
      </c>
      <c r="F29" s="84"/>
      <c r="G29" s="445"/>
      <c r="H29" s="446"/>
      <c r="I29" s="446"/>
      <c r="J29" s="446"/>
      <c r="K29" s="446"/>
      <c r="L29" s="446"/>
      <c r="M29" s="446"/>
      <c r="N29" s="446"/>
      <c r="O29" s="446"/>
      <c r="P29" s="446"/>
      <c r="Q29" s="446"/>
      <c r="R29" s="447"/>
    </row>
    <row r="30" spans="2:18" ht="13.7" customHeight="1" x14ac:dyDescent="0.2">
      <c r="B30" s="127" t="str">
        <f>'Eingabe Planung'!B33</f>
        <v>Liegenschaftsaufwand ohne Abschr.</v>
      </c>
      <c r="C30" s="130">
        <f>'Eingabe Planung'!C33</f>
        <v>0</v>
      </c>
      <c r="D30" s="164"/>
      <c r="E30" s="102">
        <f t="shared" si="2"/>
        <v>0</v>
      </c>
      <c r="F30" s="84"/>
      <c r="G30" s="445"/>
      <c r="H30" s="446"/>
      <c r="I30" s="446"/>
      <c r="J30" s="446"/>
      <c r="K30" s="446"/>
      <c r="L30" s="446"/>
      <c r="M30" s="446"/>
      <c r="N30" s="446"/>
      <c r="O30" s="446"/>
      <c r="P30" s="446"/>
      <c r="Q30" s="446"/>
      <c r="R30" s="447"/>
    </row>
    <row r="31" spans="2:18" ht="13.7" customHeight="1" x14ac:dyDescent="0.2">
      <c r="B31" s="127" t="str">
        <f>'Eingabe Planung'!B34</f>
        <v>Fahrzeug- und Transportaufwand ohne Abschr.</v>
      </c>
      <c r="C31" s="130">
        <f>'Eingabe Planung'!C34</f>
        <v>0</v>
      </c>
      <c r="D31" s="164"/>
      <c r="E31" s="102">
        <f t="shared" si="2"/>
        <v>0</v>
      </c>
      <c r="F31" s="84"/>
      <c r="G31" s="445"/>
      <c r="H31" s="446"/>
      <c r="I31" s="446"/>
      <c r="J31" s="446"/>
      <c r="K31" s="446"/>
      <c r="L31" s="446"/>
      <c r="M31" s="446"/>
      <c r="N31" s="446"/>
      <c r="O31" s="446"/>
      <c r="P31" s="446"/>
      <c r="Q31" s="446"/>
      <c r="R31" s="447"/>
    </row>
    <row r="32" spans="2:18" ht="13.7" customHeight="1" x14ac:dyDescent="0.2">
      <c r="B32" s="127" t="str">
        <f>'Eingabe Planung'!B35</f>
        <v>Autoaufwand</v>
      </c>
      <c r="C32" s="130">
        <f>'Eingabe Planung'!C35</f>
        <v>0</v>
      </c>
      <c r="D32" s="164"/>
      <c r="E32" s="102">
        <f>SUM(G32:R32)</f>
        <v>0</v>
      </c>
      <c r="F32" s="84"/>
      <c r="G32" s="445"/>
      <c r="H32" s="446"/>
      <c r="I32" s="446"/>
      <c r="J32" s="446"/>
      <c r="K32" s="446"/>
      <c r="L32" s="446"/>
      <c r="M32" s="446"/>
      <c r="N32" s="446"/>
      <c r="O32" s="446"/>
      <c r="P32" s="446"/>
      <c r="Q32" s="446"/>
      <c r="R32" s="447"/>
    </row>
    <row r="33" spans="2:18" ht="13.7" customHeight="1" x14ac:dyDescent="0.2">
      <c r="B33" s="127" t="str">
        <f>'Eingabe Planung'!B36</f>
        <v>Sachversicherungen und Gebühren</v>
      </c>
      <c r="C33" s="130">
        <f>'Eingabe Planung'!C36</f>
        <v>0</v>
      </c>
      <c r="D33" s="164"/>
      <c r="E33" s="102">
        <f t="shared" si="2"/>
        <v>0</v>
      </c>
      <c r="F33" s="84"/>
      <c r="G33" s="445"/>
      <c r="H33" s="446"/>
      <c r="I33" s="446"/>
      <c r="J33" s="446"/>
      <c r="K33" s="446"/>
      <c r="L33" s="446"/>
      <c r="M33" s="446"/>
      <c r="N33" s="446"/>
      <c r="O33" s="446"/>
      <c r="P33" s="446"/>
      <c r="Q33" s="446"/>
      <c r="R33" s="447"/>
    </row>
    <row r="34" spans="2:18" ht="13.7" customHeight="1" x14ac:dyDescent="0.2">
      <c r="B34" s="127" t="str">
        <f>'Eingabe Planung'!B37</f>
        <v>Energie und Entsorgung</v>
      </c>
      <c r="C34" s="130">
        <f>'Eingabe Planung'!C37</f>
        <v>0</v>
      </c>
      <c r="D34" s="164"/>
      <c r="E34" s="102">
        <f t="shared" si="2"/>
        <v>0</v>
      </c>
      <c r="F34" s="84"/>
      <c r="G34" s="445"/>
      <c r="H34" s="446"/>
      <c r="I34" s="446"/>
      <c r="J34" s="446"/>
      <c r="K34" s="446"/>
      <c r="L34" s="446"/>
      <c r="M34" s="446"/>
      <c r="N34" s="446"/>
      <c r="O34" s="446"/>
      <c r="P34" s="446"/>
      <c r="Q34" s="446"/>
      <c r="R34" s="447"/>
    </row>
    <row r="35" spans="2:18" ht="13.7" customHeight="1" x14ac:dyDescent="0.2">
      <c r="B35" s="127" t="str">
        <f>'Eingabe Planung'!B38</f>
        <v>Verwaltungs- und Informatikaufwand</v>
      </c>
      <c r="C35" s="130">
        <f>'Eingabe Planung'!C38</f>
        <v>0</v>
      </c>
      <c r="D35" s="164"/>
      <c r="E35" s="102">
        <f t="shared" si="2"/>
        <v>0</v>
      </c>
      <c r="F35" s="84"/>
      <c r="G35" s="445"/>
      <c r="H35" s="446"/>
      <c r="I35" s="446"/>
      <c r="J35" s="446"/>
      <c r="K35" s="446"/>
      <c r="L35" s="446"/>
      <c r="M35" s="446"/>
      <c r="N35" s="446"/>
      <c r="O35" s="446"/>
      <c r="P35" s="446"/>
      <c r="Q35" s="446"/>
      <c r="R35" s="447"/>
    </row>
    <row r="36" spans="2:18" ht="13.7" customHeight="1" x14ac:dyDescent="0.2">
      <c r="B36" s="127" t="str">
        <f>'Eingabe Planung'!B39</f>
        <v>sonstiger betrieblicher Aufwand</v>
      </c>
      <c r="C36" s="130">
        <f>'Eingabe Planung'!C39</f>
        <v>0</v>
      </c>
      <c r="D36" s="164"/>
      <c r="E36" s="102">
        <f>SUM(G36:R36)</f>
        <v>0</v>
      </c>
      <c r="F36" s="84"/>
      <c r="G36" s="445"/>
      <c r="H36" s="446"/>
      <c r="I36" s="446"/>
      <c r="J36" s="446"/>
      <c r="K36" s="446"/>
      <c r="L36" s="446"/>
      <c r="M36" s="446"/>
      <c r="N36" s="446"/>
      <c r="O36" s="446"/>
      <c r="P36" s="446"/>
      <c r="Q36" s="446"/>
      <c r="R36" s="447"/>
    </row>
    <row r="37" spans="2:18" ht="13.7" customHeight="1" x14ac:dyDescent="0.2">
      <c r="B37" s="127">
        <f>'Eingabe Planung'!B40</f>
        <v>0</v>
      </c>
      <c r="C37" s="130">
        <f>'Eingabe Planung'!C40</f>
        <v>0</v>
      </c>
      <c r="D37" s="164"/>
      <c r="E37" s="102">
        <f t="shared" si="2"/>
        <v>0</v>
      </c>
      <c r="F37" s="84"/>
      <c r="G37" s="445"/>
      <c r="H37" s="446"/>
      <c r="I37" s="446"/>
      <c r="J37" s="446"/>
      <c r="K37" s="446"/>
      <c r="L37" s="446"/>
      <c r="M37" s="446"/>
      <c r="N37" s="446"/>
      <c r="O37" s="446"/>
      <c r="P37" s="446"/>
      <c r="Q37" s="446"/>
      <c r="R37" s="447"/>
    </row>
    <row r="38" spans="2:18" ht="13.7" customHeight="1" x14ac:dyDescent="0.2">
      <c r="B38" s="127">
        <f>'Eingabe Planung'!B41</f>
        <v>0</v>
      </c>
      <c r="C38" s="130">
        <f>'Eingabe Planung'!C41</f>
        <v>0</v>
      </c>
      <c r="D38" s="164"/>
      <c r="E38" s="102">
        <f t="shared" si="2"/>
        <v>0</v>
      </c>
      <c r="F38" s="84"/>
      <c r="G38" s="445"/>
      <c r="H38" s="446"/>
      <c r="I38" s="446"/>
      <c r="J38" s="446"/>
      <c r="K38" s="446"/>
      <c r="L38" s="446"/>
      <c r="M38" s="446"/>
      <c r="N38" s="446"/>
      <c r="O38" s="446"/>
      <c r="P38" s="446"/>
      <c r="Q38" s="446"/>
      <c r="R38" s="447"/>
    </row>
    <row r="39" spans="2:18" ht="13.7" customHeight="1" x14ac:dyDescent="0.2">
      <c r="B39" s="127">
        <f>'Eingabe Planung'!B42</f>
        <v>0</v>
      </c>
      <c r="C39" s="130">
        <f>'Eingabe Planung'!C42</f>
        <v>0</v>
      </c>
      <c r="D39" s="164"/>
      <c r="E39" s="102">
        <f t="shared" si="2"/>
        <v>0</v>
      </c>
      <c r="F39" s="84"/>
      <c r="G39" s="445"/>
      <c r="H39" s="446"/>
      <c r="I39" s="446"/>
      <c r="J39" s="446"/>
      <c r="K39" s="446"/>
      <c r="L39" s="446"/>
      <c r="M39" s="446"/>
      <c r="N39" s="446"/>
      <c r="O39" s="446"/>
      <c r="P39" s="446"/>
      <c r="Q39" s="446"/>
      <c r="R39" s="447"/>
    </row>
    <row r="40" spans="2:18" ht="13.7" customHeight="1" x14ac:dyDescent="0.2">
      <c r="B40" s="127">
        <f>'Eingabe Planung'!B43</f>
        <v>0</v>
      </c>
      <c r="C40" s="130">
        <f>'Eingabe Planung'!C43</f>
        <v>0</v>
      </c>
      <c r="D40" s="164"/>
      <c r="E40" s="102">
        <f t="shared" si="2"/>
        <v>0</v>
      </c>
      <c r="F40" s="84"/>
      <c r="G40" s="445"/>
      <c r="H40" s="446"/>
      <c r="I40" s="446"/>
      <c r="J40" s="446"/>
      <c r="K40" s="446"/>
      <c r="L40" s="446"/>
      <c r="M40" s="446"/>
      <c r="N40" s="446"/>
      <c r="O40" s="446"/>
      <c r="P40" s="446"/>
      <c r="Q40" s="446"/>
      <c r="R40" s="447"/>
    </row>
    <row r="41" spans="2:18" ht="13.7" customHeight="1" x14ac:dyDescent="0.2">
      <c r="B41" s="127">
        <f>'Eingabe Planung'!B44</f>
        <v>0</v>
      </c>
      <c r="C41" s="130">
        <f>'Eingabe Planung'!C44</f>
        <v>0</v>
      </c>
      <c r="D41" s="164"/>
      <c r="E41" s="102">
        <f t="shared" si="2"/>
        <v>0</v>
      </c>
      <c r="F41" s="84"/>
      <c r="G41" s="445"/>
      <c r="H41" s="446"/>
      <c r="I41" s="446"/>
      <c r="J41" s="446"/>
      <c r="K41" s="446"/>
      <c r="L41" s="446"/>
      <c r="M41" s="446"/>
      <c r="N41" s="446"/>
      <c r="O41" s="446"/>
      <c r="P41" s="446"/>
      <c r="Q41" s="446"/>
      <c r="R41" s="447"/>
    </row>
    <row r="42" spans="2:18" ht="13.7" customHeight="1" x14ac:dyDescent="0.2">
      <c r="B42" s="127">
        <f>'Eingabe Planung'!B46</f>
        <v>0</v>
      </c>
      <c r="C42" s="130">
        <f>'Eingabe Planung'!C46</f>
        <v>0</v>
      </c>
      <c r="D42" s="164"/>
      <c r="E42" s="102">
        <f t="shared" si="2"/>
        <v>0</v>
      </c>
      <c r="F42" s="84"/>
      <c r="G42" s="445"/>
      <c r="H42" s="446"/>
      <c r="I42" s="446"/>
      <c r="J42" s="446"/>
      <c r="K42" s="446"/>
      <c r="L42" s="446"/>
      <c r="M42" s="446"/>
      <c r="N42" s="446"/>
      <c r="O42" s="446"/>
      <c r="P42" s="446"/>
      <c r="Q42" s="446"/>
      <c r="R42" s="447"/>
    </row>
    <row r="43" spans="2:18" ht="13.7" customHeight="1" x14ac:dyDescent="0.2">
      <c r="B43" s="127">
        <f>'Eingabe Planung'!B47</f>
        <v>0</v>
      </c>
      <c r="C43" s="130">
        <f>'Eingabe Planung'!C47</f>
        <v>0</v>
      </c>
      <c r="D43" s="164"/>
      <c r="E43" s="102">
        <f t="shared" si="2"/>
        <v>0</v>
      </c>
      <c r="F43" s="84"/>
      <c r="G43" s="445"/>
      <c r="H43" s="446"/>
      <c r="I43" s="446"/>
      <c r="J43" s="446"/>
      <c r="K43" s="446"/>
      <c r="L43" s="446"/>
      <c r="M43" s="446"/>
      <c r="N43" s="446"/>
      <c r="O43" s="446"/>
      <c r="P43" s="446"/>
      <c r="Q43" s="446"/>
      <c r="R43" s="447"/>
    </row>
    <row r="44" spans="2:18" ht="13.7" customHeight="1" thickBot="1" x14ac:dyDescent="0.25">
      <c r="B44" s="127">
        <f>'Eingabe Planung'!B48</f>
        <v>0</v>
      </c>
      <c r="C44" s="130">
        <f>'Eingabe Planung'!C48</f>
        <v>0</v>
      </c>
      <c r="D44" s="164"/>
      <c r="E44" s="102">
        <f t="shared" si="2"/>
        <v>0</v>
      </c>
      <c r="F44" s="84"/>
      <c r="G44" s="448"/>
      <c r="H44" s="449"/>
      <c r="I44" s="449"/>
      <c r="J44" s="449"/>
      <c r="K44" s="449"/>
      <c r="L44" s="449"/>
      <c r="M44" s="449"/>
      <c r="N44" s="449"/>
      <c r="O44" s="449"/>
      <c r="P44" s="449"/>
      <c r="Q44" s="449"/>
      <c r="R44" s="450"/>
    </row>
    <row r="45" spans="2:18" ht="13.7" customHeight="1" thickTop="1" x14ac:dyDescent="0.2">
      <c r="B45" s="395" t="s">
        <v>14</v>
      </c>
      <c r="C45" s="357">
        <f>SUM(C25:C44)</f>
        <v>0</v>
      </c>
      <c r="D45" s="84"/>
      <c r="E45" s="569" t="s">
        <v>11</v>
      </c>
      <c r="F45" s="84"/>
      <c r="G45" s="571" t="s">
        <v>11</v>
      </c>
      <c r="H45" s="573" t="s">
        <v>11</v>
      </c>
      <c r="I45" s="573" t="s">
        <v>11</v>
      </c>
      <c r="J45" s="573" t="s">
        <v>11</v>
      </c>
      <c r="K45" s="573" t="s">
        <v>11</v>
      </c>
      <c r="L45" s="573" t="s">
        <v>11</v>
      </c>
      <c r="M45" s="573" t="s">
        <v>11</v>
      </c>
      <c r="N45" s="573" t="s">
        <v>11</v>
      </c>
      <c r="O45" s="573" t="s">
        <v>11</v>
      </c>
      <c r="P45" s="573" t="s">
        <v>11</v>
      </c>
      <c r="Q45" s="573" t="s">
        <v>11</v>
      </c>
      <c r="R45" s="576" t="s">
        <v>11</v>
      </c>
    </row>
    <row r="46" spans="2:18" ht="13.7" customHeight="1" thickBot="1" x14ac:dyDescent="0.25">
      <c r="B46" s="396" t="s">
        <v>68</v>
      </c>
      <c r="C46" s="358">
        <f>'Eingabe Planung'!C50</f>
        <v>0</v>
      </c>
      <c r="D46" s="84"/>
      <c r="E46" s="570" t="s">
        <v>11</v>
      </c>
      <c r="F46" s="84"/>
      <c r="G46" s="572" t="s">
        <v>11</v>
      </c>
      <c r="H46" s="574" t="s">
        <v>11</v>
      </c>
      <c r="I46" s="574" t="s">
        <v>11</v>
      </c>
      <c r="J46" s="574" t="s">
        <v>11</v>
      </c>
      <c r="K46" s="574" t="s">
        <v>11</v>
      </c>
      <c r="L46" s="574" t="s">
        <v>11</v>
      </c>
      <c r="M46" s="574" t="s">
        <v>11</v>
      </c>
      <c r="N46" s="574" t="s">
        <v>11</v>
      </c>
      <c r="O46" s="574" t="s">
        <v>11</v>
      </c>
      <c r="P46" s="574" t="s">
        <v>11</v>
      </c>
      <c r="Q46" s="574" t="s">
        <v>11</v>
      </c>
      <c r="R46" s="575" t="s">
        <v>11</v>
      </c>
    </row>
    <row r="47" spans="2:18" s="11" customFormat="1" ht="18" customHeight="1" thickTop="1" thickBot="1" x14ac:dyDescent="0.25">
      <c r="B47" s="397" t="s">
        <v>15</v>
      </c>
      <c r="C47" s="359">
        <f>'Eingabe Planung'!C51</f>
        <v>0</v>
      </c>
      <c r="D47" s="87"/>
      <c r="E47" s="360">
        <f>SUM(G47:R47)</f>
        <v>0</v>
      </c>
      <c r="F47" s="87"/>
      <c r="G47" s="361">
        <f t="shared" ref="G47:R47" si="3">SUM(G25:G44)</f>
        <v>0</v>
      </c>
      <c r="H47" s="362">
        <f t="shared" si="3"/>
        <v>0</v>
      </c>
      <c r="I47" s="362">
        <f t="shared" si="3"/>
        <v>0</v>
      </c>
      <c r="J47" s="362">
        <f t="shared" si="3"/>
        <v>0</v>
      </c>
      <c r="K47" s="362">
        <f t="shared" si="3"/>
        <v>0</v>
      </c>
      <c r="L47" s="362">
        <f t="shared" si="3"/>
        <v>0</v>
      </c>
      <c r="M47" s="362">
        <f t="shared" si="3"/>
        <v>0</v>
      </c>
      <c r="N47" s="362">
        <f t="shared" si="3"/>
        <v>0</v>
      </c>
      <c r="O47" s="362">
        <f t="shared" si="3"/>
        <v>0</v>
      </c>
      <c r="P47" s="362">
        <f t="shared" si="3"/>
        <v>0</v>
      </c>
      <c r="Q47" s="362">
        <f t="shared" si="3"/>
        <v>0</v>
      </c>
      <c r="R47" s="363">
        <f t="shared" si="3"/>
        <v>0</v>
      </c>
    </row>
    <row r="48" spans="2:18" s="16" customFormat="1" ht="10.15" customHeight="1" thickTop="1" thickBot="1" x14ac:dyDescent="0.25">
      <c r="B48" s="82"/>
      <c r="C48" s="364"/>
      <c r="D48" s="89"/>
      <c r="E48" s="364"/>
      <c r="F48" s="89"/>
      <c r="G48" s="364"/>
      <c r="H48" s="364"/>
      <c r="I48" s="364"/>
      <c r="J48" s="364"/>
      <c r="K48" s="364"/>
      <c r="L48" s="364"/>
      <c r="M48" s="364"/>
      <c r="N48" s="364"/>
      <c r="O48" s="364"/>
      <c r="P48" s="364"/>
      <c r="Q48" s="364"/>
      <c r="R48" s="364"/>
    </row>
    <row r="49" spans="2:18" s="18" customFormat="1" ht="18" customHeight="1" thickTop="1" thickBot="1" x14ac:dyDescent="0.25">
      <c r="B49" s="398" t="str">
        <f>'Eingabe Planung'!B53:C53</f>
        <v>Saldo Einn./Ausgaben im Betrieb</v>
      </c>
      <c r="C49" s="365">
        <f>'Eingabe Planung'!C53</f>
        <v>0</v>
      </c>
      <c r="D49" s="89"/>
      <c r="E49" s="242">
        <f>E22-E47</f>
        <v>0</v>
      </c>
      <c r="F49" s="366"/>
      <c r="G49" s="367">
        <f t="shared" ref="G49:R49" si="4">G22-G47</f>
        <v>0</v>
      </c>
      <c r="H49" s="368">
        <f t="shared" si="4"/>
        <v>0</v>
      </c>
      <c r="I49" s="368">
        <f t="shared" si="4"/>
        <v>0</v>
      </c>
      <c r="J49" s="368">
        <f t="shared" si="4"/>
        <v>0</v>
      </c>
      <c r="K49" s="368">
        <f t="shared" si="4"/>
        <v>0</v>
      </c>
      <c r="L49" s="368">
        <f t="shared" si="4"/>
        <v>0</v>
      </c>
      <c r="M49" s="368">
        <f t="shared" si="4"/>
        <v>0</v>
      </c>
      <c r="N49" s="368">
        <f t="shared" si="4"/>
        <v>0</v>
      </c>
      <c r="O49" s="368">
        <f t="shared" si="4"/>
        <v>0</v>
      </c>
      <c r="P49" s="368">
        <f t="shared" si="4"/>
        <v>0</v>
      </c>
      <c r="Q49" s="368">
        <f t="shared" si="4"/>
        <v>0</v>
      </c>
      <c r="R49" s="369">
        <f t="shared" si="4"/>
        <v>0</v>
      </c>
    </row>
    <row r="50" spans="2:18" s="16" customFormat="1" ht="10.15" customHeight="1" thickTop="1" x14ac:dyDescent="0.2">
      <c r="B50" s="69"/>
      <c r="C50" s="69"/>
      <c r="D50" s="89"/>
      <c r="E50" s="364"/>
      <c r="F50" s="89"/>
      <c r="G50" s="364"/>
      <c r="H50" s="364"/>
      <c r="I50" s="364"/>
      <c r="J50" s="364"/>
      <c r="K50" s="364"/>
      <c r="L50" s="364"/>
      <c r="M50" s="364"/>
      <c r="N50" s="364"/>
      <c r="O50" s="364"/>
      <c r="P50" s="364"/>
      <c r="Q50" s="364"/>
      <c r="R50" s="364"/>
    </row>
    <row r="51" spans="2:18" s="16" customFormat="1" ht="13.7" customHeight="1" thickBot="1" x14ac:dyDescent="0.25">
      <c r="B51" s="93" t="s">
        <v>35</v>
      </c>
      <c r="C51" s="340"/>
      <c r="D51" s="89"/>
      <c r="E51" s="364"/>
      <c r="F51" s="89"/>
      <c r="G51" s="364"/>
      <c r="H51" s="364"/>
      <c r="I51" s="364"/>
      <c r="J51" s="364"/>
      <c r="K51" s="364"/>
      <c r="L51" s="364"/>
      <c r="M51" s="364"/>
      <c r="N51" s="364"/>
      <c r="O51" s="364"/>
      <c r="P51" s="364"/>
      <c r="Q51" s="364"/>
      <c r="R51" s="364"/>
    </row>
    <row r="52" spans="2:18" ht="13.7" customHeight="1" thickTop="1" x14ac:dyDescent="0.2">
      <c r="B52" s="125" t="str">
        <f>'Eingabe Planung'!B56</f>
        <v>Einlagen aus Privatvermögen</v>
      </c>
      <c r="C52" s="126">
        <f>'Eingabe Planung'!C56</f>
        <v>0</v>
      </c>
      <c r="D52" s="75"/>
      <c r="E52" s="165">
        <f t="shared" ref="E52:E57" si="5">SUM(G52:R52)</f>
        <v>0</v>
      </c>
      <c r="F52" s="75"/>
      <c r="G52" s="342"/>
      <c r="H52" s="435"/>
      <c r="I52" s="435"/>
      <c r="J52" s="435"/>
      <c r="K52" s="435"/>
      <c r="L52" s="435"/>
      <c r="M52" s="435"/>
      <c r="N52" s="435"/>
      <c r="O52" s="435"/>
      <c r="P52" s="435"/>
      <c r="Q52" s="435"/>
      <c r="R52" s="436"/>
    </row>
    <row r="53" spans="2:18" ht="13.7" customHeight="1" x14ac:dyDescent="0.2">
      <c r="B53" s="127" t="str">
        <f>'Eingabe Planung'!B57</f>
        <v>Nebeneinkommen</v>
      </c>
      <c r="C53" s="128">
        <f>'Eingabe Planung'!C57</f>
        <v>0</v>
      </c>
      <c r="D53" s="75"/>
      <c r="E53" s="171">
        <f t="shared" si="5"/>
        <v>0</v>
      </c>
      <c r="F53" s="75"/>
      <c r="G53" s="437"/>
      <c r="H53" s="438"/>
      <c r="I53" s="438"/>
      <c r="J53" s="438"/>
      <c r="K53" s="438"/>
      <c r="L53" s="438"/>
      <c r="M53" s="438"/>
      <c r="N53" s="438"/>
      <c r="O53" s="438"/>
      <c r="P53" s="438"/>
      <c r="Q53" s="438"/>
      <c r="R53" s="439"/>
    </row>
    <row r="54" spans="2:18" ht="13.7" customHeight="1" x14ac:dyDescent="0.2">
      <c r="B54" s="127" t="str">
        <f>'Eingabe Planung'!B58</f>
        <v>Mieteinnahmen</v>
      </c>
      <c r="C54" s="128">
        <f>'Eingabe Planung'!C58</f>
        <v>0</v>
      </c>
      <c r="D54" s="75"/>
      <c r="E54" s="171">
        <f>SUM(G54:R54)</f>
        <v>0</v>
      </c>
      <c r="F54" s="75"/>
      <c r="G54" s="437"/>
      <c r="H54" s="438"/>
      <c r="I54" s="438"/>
      <c r="J54" s="438"/>
      <c r="K54" s="438"/>
      <c r="L54" s="438"/>
      <c r="M54" s="438"/>
      <c r="N54" s="438"/>
      <c r="O54" s="438"/>
      <c r="P54" s="438"/>
      <c r="Q54" s="438"/>
      <c r="R54" s="439"/>
    </row>
    <row r="55" spans="2:18" ht="13.7" customHeight="1" x14ac:dyDescent="0.2">
      <c r="B55" s="127">
        <f>'Eingabe Planung'!B59</f>
        <v>0</v>
      </c>
      <c r="C55" s="128">
        <f>'Eingabe Planung'!C59</f>
        <v>0</v>
      </c>
      <c r="D55" s="75"/>
      <c r="E55" s="171">
        <f t="shared" si="5"/>
        <v>0</v>
      </c>
      <c r="F55" s="75"/>
      <c r="G55" s="437"/>
      <c r="H55" s="438"/>
      <c r="I55" s="438"/>
      <c r="J55" s="438"/>
      <c r="K55" s="438"/>
      <c r="L55" s="438"/>
      <c r="M55" s="438"/>
      <c r="N55" s="438"/>
      <c r="O55" s="438"/>
      <c r="P55" s="438"/>
      <c r="Q55" s="438"/>
      <c r="R55" s="439"/>
    </row>
    <row r="56" spans="2:18" ht="13.7" customHeight="1" x14ac:dyDescent="0.2">
      <c r="B56" s="127">
        <f>'Eingabe Planung'!B60</f>
        <v>0</v>
      </c>
      <c r="C56" s="128">
        <f>'Eingabe Planung'!C60</f>
        <v>0</v>
      </c>
      <c r="D56" s="75"/>
      <c r="E56" s="171">
        <f t="shared" si="5"/>
        <v>0</v>
      </c>
      <c r="F56" s="75"/>
      <c r="G56" s="437"/>
      <c r="H56" s="438"/>
      <c r="I56" s="438"/>
      <c r="J56" s="438"/>
      <c r="K56" s="438"/>
      <c r="L56" s="438"/>
      <c r="M56" s="438"/>
      <c r="N56" s="438"/>
      <c r="O56" s="438"/>
      <c r="P56" s="438"/>
      <c r="Q56" s="438"/>
      <c r="R56" s="439"/>
    </row>
    <row r="57" spans="2:18" ht="13.7" customHeight="1" thickBot="1" x14ac:dyDescent="0.25">
      <c r="B57" s="343">
        <f>'Eingabe Planung'!B61</f>
        <v>0</v>
      </c>
      <c r="C57" s="344">
        <f>'Eingabe Planung'!C61</f>
        <v>0</v>
      </c>
      <c r="D57" s="75"/>
      <c r="E57" s="171">
        <f t="shared" si="5"/>
        <v>0</v>
      </c>
      <c r="F57" s="75"/>
      <c r="G57" s="440"/>
      <c r="H57" s="441"/>
      <c r="I57" s="441"/>
      <c r="J57" s="441"/>
      <c r="K57" s="441"/>
      <c r="L57" s="441"/>
      <c r="M57" s="441"/>
      <c r="N57" s="441"/>
      <c r="O57" s="441"/>
      <c r="P57" s="441"/>
      <c r="Q57" s="441"/>
      <c r="R57" s="442"/>
    </row>
    <row r="58" spans="2:18" s="29" customFormat="1" ht="18" customHeight="1" thickTop="1" thickBot="1" x14ac:dyDescent="0.25">
      <c r="B58" s="399" t="s">
        <v>13</v>
      </c>
      <c r="C58" s="347">
        <f>SUM(C52:C57)</f>
        <v>0</v>
      </c>
      <c r="D58" s="78"/>
      <c r="E58" s="349">
        <f>SUM(E52:E57)</f>
        <v>0</v>
      </c>
      <c r="F58" s="78"/>
      <c r="G58" s="451">
        <f>SUM(G52:G57)</f>
        <v>0</v>
      </c>
      <c r="H58" s="452">
        <f t="shared" ref="H58:Q58" si="6">SUM(H52:H57)</f>
        <v>0</v>
      </c>
      <c r="I58" s="452">
        <f>SUM(I52:I57)</f>
        <v>0</v>
      </c>
      <c r="J58" s="452">
        <f t="shared" si="6"/>
        <v>0</v>
      </c>
      <c r="K58" s="452">
        <f t="shared" si="6"/>
        <v>0</v>
      </c>
      <c r="L58" s="453">
        <f t="shared" si="6"/>
        <v>0</v>
      </c>
      <c r="M58" s="454">
        <f t="shared" si="6"/>
        <v>0</v>
      </c>
      <c r="N58" s="452">
        <f t="shared" si="6"/>
        <v>0</v>
      </c>
      <c r="O58" s="452">
        <f t="shared" si="6"/>
        <v>0</v>
      </c>
      <c r="P58" s="452">
        <f t="shared" si="6"/>
        <v>0</v>
      </c>
      <c r="Q58" s="452">
        <f t="shared" si="6"/>
        <v>0</v>
      </c>
      <c r="R58" s="455">
        <f>SUM(R52:R57)</f>
        <v>0</v>
      </c>
    </row>
    <row r="59" spans="2:18" s="19" customFormat="1" ht="10.15" customHeight="1" thickTop="1" x14ac:dyDescent="0.2">
      <c r="B59" s="82"/>
      <c r="C59" s="354"/>
      <c r="D59" s="95"/>
      <c r="E59" s="354"/>
      <c r="F59" s="95"/>
      <c r="G59" s="354"/>
      <c r="H59" s="354"/>
      <c r="I59" s="354"/>
      <c r="J59" s="354"/>
      <c r="K59" s="354"/>
      <c r="L59" s="354"/>
      <c r="M59" s="354"/>
      <c r="N59" s="354"/>
      <c r="O59" s="354"/>
      <c r="P59" s="354"/>
      <c r="Q59" s="354"/>
      <c r="R59" s="354"/>
    </row>
    <row r="60" spans="2:18" s="19" customFormat="1" ht="13.7" customHeight="1" thickBot="1" x14ac:dyDescent="0.25">
      <c r="B60" s="297" t="s">
        <v>36</v>
      </c>
      <c r="C60" s="354"/>
      <c r="D60" s="95"/>
      <c r="E60" s="354"/>
      <c r="F60" s="95"/>
      <c r="G60" s="354"/>
      <c r="H60" s="354"/>
      <c r="I60" s="354"/>
      <c r="J60" s="354"/>
      <c r="K60" s="354"/>
      <c r="L60" s="354"/>
      <c r="M60" s="354"/>
      <c r="N60" s="354"/>
      <c r="O60" s="354"/>
      <c r="P60" s="354"/>
      <c r="Q60" s="354"/>
      <c r="R60" s="354"/>
    </row>
    <row r="61" spans="2:18" ht="13.7" customHeight="1" thickTop="1" x14ac:dyDescent="0.2">
      <c r="B61" s="125" t="str">
        <f>'Eingabe Planung'!B65</f>
        <v>Privataufwand</v>
      </c>
      <c r="C61" s="129">
        <f>'Eingabe Planung'!C65</f>
        <v>0</v>
      </c>
      <c r="D61" s="164"/>
      <c r="E61" s="101">
        <f t="shared" ref="E61:E68" si="7">SUM(G61:R61)</f>
        <v>0</v>
      </c>
      <c r="F61" s="84"/>
      <c r="G61" s="356"/>
      <c r="H61" s="443"/>
      <c r="I61" s="443"/>
      <c r="J61" s="443"/>
      <c r="K61" s="443"/>
      <c r="L61" s="443"/>
      <c r="M61" s="443"/>
      <c r="N61" s="443"/>
      <c r="O61" s="443"/>
      <c r="P61" s="443"/>
      <c r="Q61" s="443"/>
      <c r="R61" s="444"/>
    </row>
    <row r="62" spans="2:18" ht="13.7" customHeight="1" x14ac:dyDescent="0.2">
      <c r="B62" s="127" t="str">
        <f>'Eingabe Planung'!B66</f>
        <v>Private Versicherungen (KK, Haftpflicht etc.)</v>
      </c>
      <c r="C62" s="130">
        <f>'Eingabe Planung'!C66</f>
        <v>0</v>
      </c>
      <c r="D62" s="164"/>
      <c r="E62" s="102">
        <f t="shared" si="7"/>
        <v>0</v>
      </c>
      <c r="F62" s="84"/>
      <c r="G62" s="445"/>
      <c r="H62" s="446"/>
      <c r="I62" s="446"/>
      <c r="J62" s="446"/>
      <c r="K62" s="446"/>
      <c r="L62" s="446"/>
      <c r="M62" s="446"/>
      <c r="N62" s="446"/>
      <c r="O62" s="446"/>
      <c r="P62" s="446"/>
      <c r="Q62" s="446"/>
      <c r="R62" s="447"/>
    </row>
    <row r="63" spans="2:18" ht="13.7" customHeight="1" x14ac:dyDescent="0.2">
      <c r="B63" s="127" t="str">
        <f>'Eingabe Planung'!B67</f>
        <v>Private Steuern</v>
      </c>
      <c r="C63" s="130">
        <f>'Eingabe Planung'!C67</f>
        <v>0</v>
      </c>
      <c r="D63" s="164"/>
      <c r="E63" s="102">
        <f t="shared" si="7"/>
        <v>0</v>
      </c>
      <c r="F63" s="84"/>
      <c r="G63" s="445"/>
      <c r="H63" s="446"/>
      <c r="I63" s="446"/>
      <c r="J63" s="446"/>
      <c r="K63" s="446"/>
      <c r="L63" s="446"/>
      <c r="M63" s="446"/>
      <c r="N63" s="446"/>
      <c r="O63" s="446"/>
      <c r="P63" s="446"/>
      <c r="Q63" s="446"/>
      <c r="R63" s="447"/>
    </row>
    <row r="64" spans="2:18" ht="13.7" customHeight="1" x14ac:dyDescent="0.2">
      <c r="B64" s="127" t="str">
        <f>'Eingabe Planung'!B68</f>
        <v>Langfr. Kapitalanlage (z.B. Lebensvers.)</v>
      </c>
      <c r="C64" s="130">
        <f>'Eingabe Planung'!C68</f>
        <v>0</v>
      </c>
      <c r="D64" s="164"/>
      <c r="E64" s="102">
        <f t="shared" si="7"/>
        <v>0</v>
      </c>
      <c r="F64" s="84"/>
      <c r="G64" s="445"/>
      <c r="H64" s="446"/>
      <c r="I64" s="446"/>
      <c r="J64" s="446"/>
      <c r="K64" s="446"/>
      <c r="L64" s="446"/>
      <c r="M64" s="446"/>
      <c r="N64" s="446"/>
      <c r="O64" s="446"/>
      <c r="P64" s="446"/>
      <c r="Q64" s="446"/>
      <c r="R64" s="447"/>
    </row>
    <row r="65" spans="2:18" ht="13.7" customHeight="1" x14ac:dyDescent="0.2">
      <c r="B65" s="127" t="str">
        <f>'Eingabe Planung'!B69</f>
        <v>Sonst. Entnahmen</v>
      </c>
      <c r="C65" s="130">
        <f>'Eingabe Planung'!C69</f>
        <v>0</v>
      </c>
      <c r="D65" s="164"/>
      <c r="E65" s="102">
        <f t="shared" si="7"/>
        <v>0</v>
      </c>
      <c r="F65" s="84"/>
      <c r="G65" s="445"/>
      <c r="H65" s="446"/>
      <c r="I65" s="446"/>
      <c r="J65" s="446"/>
      <c r="K65" s="446"/>
      <c r="L65" s="446"/>
      <c r="M65" s="446"/>
      <c r="N65" s="446"/>
      <c r="O65" s="446"/>
      <c r="P65" s="446"/>
      <c r="Q65" s="446"/>
      <c r="R65" s="447"/>
    </row>
    <row r="66" spans="2:18" ht="13.7" customHeight="1" x14ac:dyDescent="0.2">
      <c r="B66" s="127">
        <f>'Eingabe Planung'!B70</f>
        <v>0</v>
      </c>
      <c r="C66" s="130">
        <f>'Eingabe Planung'!C70</f>
        <v>0</v>
      </c>
      <c r="D66" s="164"/>
      <c r="E66" s="102">
        <f t="shared" si="7"/>
        <v>0</v>
      </c>
      <c r="F66" s="84"/>
      <c r="G66" s="445"/>
      <c r="H66" s="446"/>
      <c r="I66" s="446"/>
      <c r="J66" s="446"/>
      <c r="K66" s="446"/>
      <c r="L66" s="446"/>
      <c r="M66" s="446"/>
      <c r="N66" s="446"/>
      <c r="O66" s="446"/>
      <c r="P66" s="446"/>
      <c r="Q66" s="446"/>
      <c r="R66" s="447"/>
    </row>
    <row r="67" spans="2:18" ht="13.7" customHeight="1" x14ac:dyDescent="0.2">
      <c r="B67" s="127">
        <f>'Eingabe Planung'!B71</f>
        <v>0</v>
      </c>
      <c r="C67" s="130">
        <f>'Eingabe Planung'!C71</f>
        <v>0</v>
      </c>
      <c r="D67" s="164"/>
      <c r="E67" s="102">
        <f t="shared" si="7"/>
        <v>0</v>
      </c>
      <c r="F67" s="84"/>
      <c r="G67" s="445"/>
      <c r="H67" s="446"/>
      <c r="I67" s="446"/>
      <c r="J67" s="446"/>
      <c r="K67" s="446"/>
      <c r="L67" s="446"/>
      <c r="M67" s="446"/>
      <c r="N67" s="446"/>
      <c r="O67" s="446"/>
      <c r="P67" s="446"/>
      <c r="Q67" s="446"/>
      <c r="R67" s="447"/>
    </row>
    <row r="68" spans="2:18" ht="13.7" customHeight="1" thickBot="1" x14ac:dyDescent="0.25">
      <c r="B68" s="127">
        <f>'Eingabe Planung'!B72</f>
        <v>0</v>
      </c>
      <c r="C68" s="130">
        <f>'Eingabe Planung'!C72</f>
        <v>0</v>
      </c>
      <c r="D68" s="164"/>
      <c r="E68" s="213">
        <f t="shared" si="7"/>
        <v>0</v>
      </c>
      <c r="F68" s="84"/>
      <c r="G68" s="448"/>
      <c r="H68" s="449"/>
      <c r="I68" s="449"/>
      <c r="J68" s="449"/>
      <c r="K68" s="449"/>
      <c r="L68" s="449"/>
      <c r="M68" s="449"/>
      <c r="N68" s="449"/>
      <c r="O68" s="449"/>
      <c r="P68" s="449"/>
      <c r="Q68" s="449"/>
      <c r="R68" s="450"/>
    </row>
    <row r="69" spans="2:18" s="14" customFormat="1" ht="18" customHeight="1" thickTop="1" thickBot="1" x14ac:dyDescent="0.25">
      <c r="B69" s="400" t="s">
        <v>15</v>
      </c>
      <c r="C69" s="98">
        <f>SUM(C61:C68)</f>
        <v>0</v>
      </c>
      <c r="D69" s="220"/>
      <c r="E69" s="370">
        <f>SUM(E61:E68)</f>
        <v>0</v>
      </c>
      <c r="F69" s="87"/>
      <c r="G69" s="456">
        <f>SUM(G61:G68)</f>
        <v>0</v>
      </c>
      <c r="H69" s="457">
        <f>SUM(H61:H68)</f>
        <v>0</v>
      </c>
      <c r="I69" s="457">
        <f t="shared" ref="I69:R69" si="8">SUM(I61:I68)</f>
        <v>0</v>
      </c>
      <c r="J69" s="457">
        <f t="shared" si="8"/>
        <v>0</v>
      </c>
      <c r="K69" s="457">
        <f t="shared" si="8"/>
        <v>0</v>
      </c>
      <c r="L69" s="457">
        <f t="shared" si="8"/>
        <v>0</v>
      </c>
      <c r="M69" s="457">
        <f t="shared" si="8"/>
        <v>0</v>
      </c>
      <c r="N69" s="457">
        <f t="shared" si="8"/>
        <v>0</v>
      </c>
      <c r="O69" s="457">
        <f t="shared" si="8"/>
        <v>0</v>
      </c>
      <c r="P69" s="457">
        <f t="shared" si="8"/>
        <v>0</v>
      </c>
      <c r="Q69" s="457">
        <f t="shared" si="8"/>
        <v>0</v>
      </c>
      <c r="R69" s="458">
        <f t="shared" si="8"/>
        <v>0</v>
      </c>
    </row>
    <row r="70" spans="2:18" s="19" customFormat="1" ht="10.15" customHeight="1" thickTop="1" x14ac:dyDescent="0.2">
      <c r="B70" s="82"/>
      <c r="C70" s="371"/>
      <c r="D70" s="99"/>
      <c r="E70" s="371"/>
      <c r="F70" s="99"/>
      <c r="G70" s="371"/>
      <c r="H70" s="371"/>
      <c r="I70" s="371"/>
      <c r="J70" s="371"/>
      <c r="K70" s="371"/>
      <c r="L70" s="371"/>
      <c r="M70" s="371"/>
      <c r="N70" s="371"/>
      <c r="O70" s="371"/>
      <c r="P70" s="371"/>
      <c r="Q70" s="371"/>
      <c r="R70" s="371"/>
    </row>
    <row r="71" spans="2:18" s="19" customFormat="1" ht="13.7" customHeight="1" thickBot="1" x14ac:dyDescent="0.25">
      <c r="B71" s="297" t="s">
        <v>73</v>
      </c>
      <c r="C71" s="371"/>
      <c r="D71" s="99"/>
      <c r="E71" s="371"/>
      <c r="F71" s="99"/>
      <c r="G71" s="371"/>
      <c r="H71" s="371"/>
      <c r="I71" s="371"/>
      <c r="J71" s="371"/>
      <c r="K71" s="371"/>
      <c r="L71" s="371"/>
      <c r="M71" s="371"/>
      <c r="N71" s="371"/>
      <c r="O71" s="371"/>
      <c r="P71" s="371"/>
      <c r="Q71" s="371"/>
      <c r="R71" s="371"/>
    </row>
    <row r="72" spans="2:18" ht="13.7" customHeight="1" thickTop="1" x14ac:dyDescent="0.2">
      <c r="B72" s="125" t="str">
        <f>'Eingabe Planung'!B76</f>
        <v>Tilgungsverpflichtungen</v>
      </c>
      <c r="C72" s="372">
        <f>'Eingabe Planung'!C76</f>
        <v>0</v>
      </c>
      <c r="D72" s="373"/>
      <c r="E72" s="374">
        <f t="shared" ref="E72:E77" si="9">SUM(G72:R72)</f>
        <v>0</v>
      </c>
      <c r="F72" s="373"/>
      <c r="G72" s="375"/>
      <c r="H72" s="460"/>
      <c r="I72" s="460"/>
      <c r="J72" s="460"/>
      <c r="K72" s="460"/>
      <c r="L72" s="460"/>
      <c r="M72" s="460"/>
      <c r="N72" s="460"/>
      <c r="O72" s="460"/>
      <c r="P72" s="460"/>
      <c r="Q72" s="460"/>
      <c r="R72" s="461"/>
    </row>
    <row r="73" spans="2:18" ht="13.7" customHeight="1" x14ac:dyDescent="0.2">
      <c r="B73" s="127" t="str">
        <f>'Eingabe Planung'!B77</f>
        <v>Investitionen</v>
      </c>
      <c r="C73" s="376">
        <f>'Eingabe Planung'!C77</f>
        <v>0</v>
      </c>
      <c r="D73" s="373"/>
      <c r="E73" s="377">
        <f t="shared" si="9"/>
        <v>0</v>
      </c>
      <c r="F73" s="373"/>
      <c r="G73" s="462"/>
      <c r="H73" s="463"/>
      <c r="I73" s="463"/>
      <c r="J73" s="463"/>
      <c r="K73" s="463"/>
      <c r="L73" s="463"/>
      <c r="M73" s="463"/>
      <c r="N73" s="463"/>
      <c r="O73" s="463"/>
      <c r="P73" s="463"/>
      <c r="Q73" s="463"/>
      <c r="R73" s="464"/>
    </row>
    <row r="74" spans="2:18" ht="13.7" customHeight="1" x14ac:dyDescent="0.2">
      <c r="B74" s="127" t="str">
        <f>'Eingabe Planung'!B78</f>
        <v>Kreditaufnahme</v>
      </c>
      <c r="C74" s="378">
        <f>'Eingabe Planung'!C78</f>
        <v>0</v>
      </c>
      <c r="D74" s="141"/>
      <c r="E74" s="379">
        <f t="shared" si="9"/>
        <v>0</v>
      </c>
      <c r="F74" s="75"/>
      <c r="G74" s="472"/>
      <c r="H74" s="473"/>
      <c r="I74" s="473"/>
      <c r="J74" s="473"/>
      <c r="K74" s="473"/>
      <c r="L74" s="473"/>
      <c r="M74" s="473"/>
      <c r="N74" s="473"/>
      <c r="O74" s="473"/>
      <c r="P74" s="473"/>
      <c r="Q74" s="473"/>
      <c r="R74" s="474"/>
    </row>
    <row r="75" spans="2:18" ht="13.7" customHeight="1" x14ac:dyDescent="0.2">
      <c r="B75" s="127" t="str">
        <f>'Eingabe Planung'!B79</f>
        <v>Schuldzinsen Hypothek</v>
      </c>
      <c r="C75" s="378">
        <f>'Eingabe Planung'!C79</f>
        <v>0</v>
      </c>
      <c r="D75" s="141"/>
      <c r="E75" s="379">
        <f t="shared" si="9"/>
        <v>0</v>
      </c>
      <c r="F75" s="75"/>
      <c r="G75" s="472"/>
      <c r="H75" s="473"/>
      <c r="I75" s="473"/>
      <c r="J75" s="473"/>
      <c r="K75" s="473"/>
      <c r="L75" s="473"/>
      <c r="M75" s="473"/>
      <c r="N75" s="473"/>
      <c r="O75" s="473"/>
      <c r="P75" s="473"/>
      <c r="Q75" s="473"/>
      <c r="R75" s="474"/>
    </row>
    <row r="76" spans="2:18" ht="13.7" customHeight="1" x14ac:dyDescent="0.2">
      <c r="B76" s="343" t="str">
        <f>'Eingabe Planung'!B80</f>
        <v>Schuldzinsen Privatdarlehen</v>
      </c>
      <c r="C76" s="380"/>
      <c r="D76" s="141"/>
      <c r="E76" s="379">
        <f t="shared" si="9"/>
        <v>0</v>
      </c>
      <c r="F76" s="75"/>
      <c r="G76" s="508"/>
      <c r="H76" s="509"/>
      <c r="I76" s="509"/>
      <c r="J76" s="509"/>
      <c r="K76" s="509"/>
      <c r="L76" s="509"/>
      <c r="M76" s="509"/>
      <c r="N76" s="509"/>
      <c r="O76" s="509"/>
      <c r="P76" s="509"/>
      <c r="Q76" s="509"/>
      <c r="R76" s="510"/>
    </row>
    <row r="77" spans="2:18" ht="13.7" customHeight="1" thickBot="1" x14ac:dyDescent="0.25">
      <c r="B77" s="343" t="str">
        <f>'Eingabe Planung'!B81</f>
        <v>sonstiges +/- beachten</v>
      </c>
      <c r="C77" s="380">
        <f>'Eingabe Planung'!C81</f>
        <v>0</v>
      </c>
      <c r="D77" s="141"/>
      <c r="E77" s="381">
        <f t="shared" si="9"/>
        <v>0</v>
      </c>
      <c r="F77" s="75"/>
      <c r="G77" s="475"/>
      <c r="H77" s="476"/>
      <c r="I77" s="476"/>
      <c r="J77" s="476"/>
      <c r="K77" s="476"/>
      <c r="L77" s="476"/>
      <c r="M77" s="476"/>
      <c r="N77" s="476"/>
      <c r="O77" s="476"/>
      <c r="P77" s="476"/>
      <c r="Q77" s="476"/>
      <c r="R77" s="477"/>
    </row>
    <row r="78" spans="2:18" ht="15" customHeight="1" thickTop="1" thickBot="1" x14ac:dyDescent="0.25">
      <c r="B78" s="399" t="s">
        <v>37</v>
      </c>
      <c r="C78" s="432">
        <f>-C72-C73+C74+C75+C76+C77</f>
        <v>0</v>
      </c>
      <c r="D78" s="141"/>
      <c r="E78" s="382">
        <f>-E72-E73+E74+E75+E76+E77</f>
        <v>0</v>
      </c>
      <c r="F78" s="141"/>
      <c r="G78" s="459">
        <f>-G72-G73+G74+G75+G76+G77</f>
        <v>0</v>
      </c>
      <c r="H78" s="459">
        <f t="shared" ref="H78:Q78" si="10">-H72-H73+H74+H75+H76+H77</f>
        <v>0</v>
      </c>
      <c r="I78" s="459">
        <f t="shared" si="10"/>
        <v>0</v>
      </c>
      <c r="J78" s="459">
        <f t="shared" si="10"/>
        <v>0</v>
      </c>
      <c r="K78" s="459">
        <f t="shared" si="10"/>
        <v>0</v>
      </c>
      <c r="L78" s="459">
        <f t="shared" si="10"/>
        <v>0</v>
      </c>
      <c r="M78" s="459">
        <f t="shared" si="10"/>
        <v>0</v>
      </c>
      <c r="N78" s="459">
        <f t="shared" si="10"/>
        <v>0</v>
      </c>
      <c r="O78" s="459">
        <f t="shared" si="10"/>
        <v>0</v>
      </c>
      <c r="P78" s="459">
        <f t="shared" si="10"/>
        <v>0</v>
      </c>
      <c r="Q78" s="459">
        <f t="shared" si="10"/>
        <v>0</v>
      </c>
      <c r="R78" s="459">
        <f>-R72-R73+R74+R75+R76+R77</f>
        <v>0</v>
      </c>
    </row>
    <row r="79" spans="2:18" s="4" customFormat="1" ht="10.15" customHeight="1" thickTop="1" thickBot="1" x14ac:dyDescent="0.25">
      <c r="B79" s="104"/>
      <c r="C79" s="84"/>
      <c r="D79" s="84"/>
      <c r="E79" s="84"/>
      <c r="F79" s="84"/>
      <c r="G79" s="84"/>
      <c r="H79" s="84"/>
      <c r="I79" s="84"/>
      <c r="J79" s="84"/>
      <c r="K79" s="84"/>
      <c r="L79" s="84"/>
      <c r="M79" s="84"/>
      <c r="N79" s="84"/>
      <c r="O79" s="84"/>
      <c r="P79" s="84"/>
      <c r="Q79" s="84"/>
      <c r="R79" s="84"/>
    </row>
    <row r="80" spans="2:18" s="13" customFormat="1" ht="18" customHeight="1" thickTop="1" thickBot="1" x14ac:dyDescent="0.25">
      <c r="B80" s="401" t="str">
        <f>'Eingabe Planung'!B84</f>
        <v>Monatssaldo/Quartalssaldo</v>
      </c>
      <c r="C80" s="383"/>
      <c r="D80" s="141"/>
      <c r="E80" s="384">
        <f>E22-E47+E58-E69+E78</f>
        <v>0</v>
      </c>
      <c r="F80" s="141"/>
      <c r="G80" s="385">
        <f t="shared" ref="G80:R80" si="11">G22-G47+G58-G69+G78</f>
        <v>0</v>
      </c>
      <c r="H80" s="386">
        <f t="shared" si="11"/>
        <v>0</v>
      </c>
      <c r="I80" s="386">
        <f t="shared" si="11"/>
        <v>0</v>
      </c>
      <c r="J80" s="386">
        <f t="shared" si="11"/>
        <v>0</v>
      </c>
      <c r="K80" s="386">
        <f t="shared" si="11"/>
        <v>0</v>
      </c>
      <c r="L80" s="386">
        <f t="shared" si="11"/>
        <v>0</v>
      </c>
      <c r="M80" s="386">
        <f t="shared" si="11"/>
        <v>0</v>
      </c>
      <c r="N80" s="386">
        <f t="shared" si="11"/>
        <v>0</v>
      </c>
      <c r="O80" s="386">
        <f t="shared" si="11"/>
        <v>0</v>
      </c>
      <c r="P80" s="386">
        <f t="shared" si="11"/>
        <v>0</v>
      </c>
      <c r="Q80" s="387">
        <f t="shared" si="11"/>
        <v>0</v>
      </c>
      <c r="R80" s="388">
        <f t="shared" si="11"/>
        <v>0</v>
      </c>
    </row>
    <row r="81" spans="2:18" s="4" customFormat="1" ht="10.15" customHeight="1" thickTop="1" thickBot="1" x14ac:dyDescent="0.25">
      <c r="B81" s="104"/>
      <c r="C81" s="100"/>
      <c r="D81" s="100"/>
      <c r="E81" s="100"/>
      <c r="F81" s="100"/>
      <c r="G81" s="100"/>
      <c r="H81" s="100"/>
      <c r="I81" s="100"/>
      <c r="J81" s="100"/>
      <c r="K81" s="100"/>
      <c r="L81" s="100"/>
      <c r="M81" s="100"/>
      <c r="N81" s="100"/>
      <c r="O81" s="100"/>
      <c r="P81" s="100"/>
      <c r="Q81" s="100"/>
      <c r="R81" s="100"/>
    </row>
    <row r="82" spans="2:18" s="11" customFormat="1" ht="19.899999999999999" customHeight="1" thickTop="1" thickBot="1" x14ac:dyDescent="0.25">
      <c r="B82" s="733" t="str">
        <f>'Eingabe Planung'!B86</f>
        <v>Liquidität (=Kontostand)</v>
      </c>
      <c r="C82" s="734"/>
      <c r="D82" s="82"/>
      <c r="E82" s="389">
        <f>C84+E80</f>
        <v>0</v>
      </c>
      <c r="F82" s="83"/>
      <c r="G82" s="390">
        <f>C84+G80</f>
        <v>0</v>
      </c>
      <c r="H82" s="391">
        <f>G82+H80</f>
        <v>0</v>
      </c>
      <c r="I82" s="391">
        <f t="shared" ref="I82:Q82" si="12">H82+I80</f>
        <v>0</v>
      </c>
      <c r="J82" s="391">
        <f t="shared" si="12"/>
        <v>0</v>
      </c>
      <c r="K82" s="391">
        <f t="shared" si="12"/>
        <v>0</v>
      </c>
      <c r="L82" s="391">
        <f>K82+L80</f>
        <v>0</v>
      </c>
      <c r="M82" s="391">
        <f t="shared" si="12"/>
        <v>0</v>
      </c>
      <c r="N82" s="391">
        <f>M82+N80</f>
        <v>0</v>
      </c>
      <c r="O82" s="391">
        <f t="shared" si="12"/>
        <v>0</v>
      </c>
      <c r="P82" s="391">
        <f t="shared" si="12"/>
        <v>0</v>
      </c>
      <c r="Q82" s="392">
        <f t="shared" si="12"/>
        <v>0</v>
      </c>
      <c r="R82" s="393">
        <f>Q82+R80</f>
        <v>0</v>
      </c>
    </row>
    <row r="83" spans="2:18" s="12" customFormat="1" ht="10.15" customHeight="1" thickTop="1" thickBot="1" x14ac:dyDescent="0.25">
      <c r="B83" s="48"/>
      <c r="C83" s="269"/>
      <c r="D83" s="272"/>
      <c r="E83" s="269"/>
      <c r="F83" s="270"/>
      <c r="G83" s="269"/>
      <c r="H83" s="269"/>
      <c r="I83" s="269"/>
      <c r="J83" s="269"/>
      <c r="K83" s="269"/>
      <c r="L83" s="269"/>
      <c r="M83" s="269"/>
      <c r="N83" s="269"/>
      <c r="O83" s="269"/>
      <c r="P83" s="269"/>
      <c r="Q83" s="269"/>
      <c r="R83" s="269"/>
    </row>
    <row r="84" spans="2:18" s="12" customFormat="1" ht="63" customHeight="1" thickTop="1" thickBot="1" x14ac:dyDescent="0.25">
      <c r="B84" s="402" t="s">
        <v>121</v>
      </c>
      <c r="C84" s="271">
        <f>'Eingabe Planung'!C88</f>
        <v>0</v>
      </c>
      <c r="D84" s="270"/>
      <c r="E84" s="47"/>
      <c r="F84" s="270"/>
      <c r="G84" s="269"/>
      <c r="H84" s="269"/>
      <c r="I84" s="269"/>
      <c r="J84" s="269"/>
      <c r="K84" s="269"/>
      <c r="L84" s="269"/>
      <c r="M84" s="269"/>
      <c r="N84" s="730" t="s">
        <v>74</v>
      </c>
      <c r="O84" s="731"/>
      <c r="P84" s="731"/>
      <c r="Q84" s="732"/>
      <c r="R84" s="334">
        <f>R82</f>
        <v>0</v>
      </c>
    </row>
    <row r="85" spans="2:18" s="1" customFormat="1" ht="6.75" customHeight="1" thickTop="1" x14ac:dyDescent="0.2">
      <c r="B85" s="2"/>
      <c r="D85" s="23"/>
      <c r="F85" s="23"/>
    </row>
    <row r="86" spans="2:18" s="1" customFormat="1" hidden="1" x14ac:dyDescent="0.2">
      <c r="B86" s="1" t="e">
        <f>'Eingabe Planung'!#REF!</f>
        <v>#REF!</v>
      </c>
      <c r="D86" s="30"/>
      <c r="F86" s="23"/>
    </row>
    <row r="87" spans="2:18" s="1" customFormat="1" hidden="1" x14ac:dyDescent="0.2">
      <c r="B87" s="31"/>
      <c r="D87" s="30"/>
      <c r="F87" s="23"/>
    </row>
    <row r="88" spans="2:18" s="1" customFormat="1" hidden="1" x14ac:dyDescent="0.2">
      <c r="B88" s="32"/>
      <c r="D88" s="30"/>
      <c r="F88" s="23"/>
    </row>
    <row r="89" spans="2:18" hidden="1" x14ac:dyDescent="0.2">
      <c r="B89" s="8" t="s">
        <v>38</v>
      </c>
    </row>
    <row r="90" spans="2:18" hidden="1" x14ac:dyDescent="0.2">
      <c r="B90" s="8" t="s">
        <v>39</v>
      </c>
    </row>
    <row r="91" spans="2:18" hidden="1" x14ac:dyDescent="0.2">
      <c r="B91" s="8" t="s">
        <v>40</v>
      </c>
    </row>
    <row r="92" spans="2:18" hidden="1" x14ac:dyDescent="0.2">
      <c r="B92" s="8" t="s">
        <v>41</v>
      </c>
    </row>
    <row r="93" spans="2:18" hidden="1" x14ac:dyDescent="0.2">
      <c r="B93" s="8" t="s">
        <v>42</v>
      </c>
    </row>
    <row r="94" spans="2:18" hidden="1" x14ac:dyDescent="0.2">
      <c r="B94" s="8" t="s">
        <v>43</v>
      </c>
    </row>
    <row r="95" spans="2:18" hidden="1" x14ac:dyDescent="0.2">
      <c r="B95" s="8" t="s">
        <v>44</v>
      </c>
    </row>
    <row r="96" spans="2:18" hidden="1" x14ac:dyDescent="0.2">
      <c r="B96" s="8" t="s">
        <v>45</v>
      </c>
    </row>
    <row r="97" spans="2:2" hidden="1" x14ac:dyDescent="0.2">
      <c r="B97" s="8" t="s">
        <v>46</v>
      </c>
    </row>
    <row r="98" spans="2:2" hidden="1" x14ac:dyDescent="0.2">
      <c r="B98" s="8" t="s">
        <v>47</v>
      </c>
    </row>
    <row r="99" spans="2:2" hidden="1" x14ac:dyDescent="0.2">
      <c r="B99" s="8" t="s">
        <v>48</v>
      </c>
    </row>
    <row r="100" spans="2:2" hidden="1" x14ac:dyDescent="0.2">
      <c r="B100" s="8" t="s">
        <v>49</v>
      </c>
    </row>
    <row r="101" spans="2:2" hidden="1" x14ac:dyDescent="0.2">
      <c r="B101" s="8" t="s">
        <v>38</v>
      </c>
    </row>
    <row r="102" spans="2:2" hidden="1" x14ac:dyDescent="0.2">
      <c r="B102" s="8" t="s">
        <v>39</v>
      </c>
    </row>
    <row r="103" spans="2:2" hidden="1" x14ac:dyDescent="0.2">
      <c r="B103" s="8" t="s">
        <v>40</v>
      </c>
    </row>
    <row r="104" spans="2:2" hidden="1" x14ac:dyDescent="0.2">
      <c r="B104" s="8" t="s">
        <v>41</v>
      </c>
    </row>
    <row r="105" spans="2:2" hidden="1" x14ac:dyDescent="0.2">
      <c r="B105" s="8" t="s">
        <v>42</v>
      </c>
    </row>
    <row r="106" spans="2:2" hidden="1" x14ac:dyDescent="0.2">
      <c r="B106" s="8" t="s">
        <v>43</v>
      </c>
    </row>
    <row r="107" spans="2:2" hidden="1" x14ac:dyDescent="0.2">
      <c r="B107" s="8" t="s">
        <v>44</v>
      </c>
    </row>
    <row r="108" spans="2:2" hidden="1" x14ac:dyDescent="0.2">
      <c r="B108" s="8" t="s">
        <v>45</v>
      </c>
    </row>
    <row r="109" spans="2:2" hidden="1" x14ac:dyDescent="0.2">
      <c r="B109" s="8" t="s">
        <v>46</v>
      </c>
    </row>
    <row r="110" spans="2:2" hidden="1" x14ac:dyDescent="0.2">
      <c r="B110" s="8" t="s">
        <v>47</v>
      </c>
    </row>
    <row r="111" spans="2:2" hidden="1" x14ac:dyDescent="0.2">
      <c r="B111" s="8" t="s">
        <v>48</v>
      </c>
    </row>
    <row r="112" spans="2:2" x14ac:dyDescent="0.2">
      <c r="B112" s="7"/>
    </row>
    <row r="113" spans="1:7" ht="15" x14ac:dyDescent="0.2">
      <c r="B113" s="47" t="s">
        <v>75</v>
      </c>
      <c r="C113" s="33"/>
    </row>
    <row r="114" spans="1:7" x14ac:dyDescent="0.2">
      <c r="B114" s="114" t="s">
        <v>76</v>
      </c>
    </row>
    <row r="115" spans="1:7" ht="13.5" thickBot="1" x14ac:dyDescent="0.25">
      <c r="B115" s="114"/>
    </row>
    <row r="116" spans="1:7" ht="14.25" thickTop="1" thickBot="1" x14ac:dyDescent="0.25">
      <c r="B116" s="7" t="s">
        <v>25</v>
      </c>
      <c r="C116" s="110"/>
    </row>
    <row r="117" spans="1:7" ht="14.25" thickTop="1" thickBot="1" x14ac:dyDescent="0.25">
      <c r="A117" s="7"/>
      <c r="B117" s="7"/>
      <c r="C117" s="7"/>
    </row>
    <row r="118" spans="1:7" x14ac:dyDescent="0.2">
      <c r="B118" s="116" t="s">
        <v>110</v>
      </c>
      <c r="C118" s="117"/>
      <c r="E118" s="411"/>
      <c r="F118" s="412"/>
      <c r="G118" s="411"/>
    </row>
    <row r="119" spans="1:7" x14ac:dyDescent="0.2">
      <c r="B119" s="118" t="s">
        <v>122</v>
      </c>
      <c r="C119" s="119"/>
    </row>
    <row r="120" spans="1:7" x14ac:dyDescent="0.2">
      <c r="B120" s="409" t="s">
        <v>106</v>
      </c>
      <c r="C120" s="119"/>
    </row>
    <row r="121" spans="1:7" x14ac:dyDescent="0.2">
      <c r="B121" s="409" t="s">
        <v>107</v>
      </c>
      <c r="C121" s="419"/>
    </row>
    <row r="122" spans="1:7" hidden="1" x14ac:dyDescent="0.2">
      <c r="B122" s="409" t="s">
        <v>26</v>
      </c>
      <c r="C122" s="119"/>
    </row>
    <row r="123" spans="1:7" x14ac:dyDescent="0.2">
      <c r="B123" s="409" t="s">
        <v>27</v>
      </c>
      <c r="C123" s="119"/>
    </row>
    <row r="124" spans="1:7" ht="13.5" thickBot="1" x14ac:dyDescent="0.25">
      <c r="B124" s="410" t="s">
        <v>28</v>
      </c>
      <c r="C124" s="121">
        <f>SUM(C118:C123)</f>
        <v>0</v>
      </c>
      <c r="E124" s="114"/>
    </row>
  </sheetData>
  <sheetProtection sheet="1" objects="1" scenarios="1"/>
  <mergeCells count="6">
    <mergeCell ref="N84:Q84"/>
    <mergeCell ref="B82:C82"/>
    <mergeCell ref="E2:G2"/>
    <mergeCell ref="I2:K2"/>
    <mergeCell ref="E3:G3"/>
    <mergeCell ref="I3:K3"/>
  </mergeCells>
  <phoneticPr fontId="0" type="noConversion"/>
  <dataValidations count="1">
    <dataValidation type="decimal" operator="greaterThanOrEqual" allowBlank="1" showInputMessage="1" showErrorMessage="1" sqref="G52:R57 G8:R20 G61:R68 G72:R77 G25:R44">
      <formula1>0</formula1>
    </dataValidation>
  </dataValidations>
  <pageMargins left="0.15748031496062992" right="0.15748031496062992" top="0.15748031496062992" bottom="0.15748031496062992" header="7.874015748031496E-2" footer="7.874015748031496E-2"/>
  <pageSetup paperSize="9" scale="75" fitToHeight="0" orientation="landscape" horizontalDpi="1200" verticalDpi="1200" r:id="rId1"/>
  <headerFooter alignWithMargins="0"/>
  <rowBreaks count="2" manualBreakCount="2">
    <brk id="50" min="1" max="17" man="1"/>
    <brk id="87"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T89"/>
  <sheetViews>
    <sheetView showGridLines="0" topLeftCell="A56" zoomScaleNormal="100" zoomScaleSheetLayoutView="25" workbookViewId="0">
      <selection activeCell="L4" sqref="L4"/>
    </sheetView>
  </sheetViews>
  <sheetFormatPr baseColWidth="10" defaultColWidth="14" defaultRowHeight="12.75" x14ac:dyDescent="0.2"/>
  <cols>
    <col min="1" max="1" width="4" style="5" customWidth="1"/>
    <col min="2" max="2" width="39.85546875" style="5" customWidth="1"/>
    <col min="3" max="3" width="13.85546875" style="5" customWidth="1"/>
    <col min="4" max="4" width="1.85546875" style="4" customWidth="1"/>
    <col min="5" max="5" width="10.7109375" style="5" customWidth="1"/>
    <col min="6" max="6" width="2" style="4" customWidth="1"/>
    <col min="7" max="7" width="10.7109375" style="5" customWidth="1"/>
    <col min="8" max="8" width="1.85546875" style="4" customWidth="1"/>
    <col min="9" max="9" width="10.7109375" style="5" customWidth="1"/>
    <col min="10" max="10" width="2.5703125" style="4" customWidth="1"/>
    <col min="11" max="46" width="10.7109375" style="5" customWidth="1"/>
    <col min="47" max="16384" width="14" style="5"/>
  </cols>
  <sheetData>
    <row r="1" spans="2:46" ht="9" customHeight="1" x14ac:dyDescent="0.2"/>
    <row r="2" spans="2:46" ht="25.5" x14ac:dyDescent="0.2">
      <c r="B2" s="35" t="s">
        <v>50</v>
      </c>
      <c r="C2" s="131"/>
      <c r="D2" s="132"/>
      <c r="E2" s="131"/>
      <c r="F2" s="132"/>
      <c r="G2" s="131"/>
      <c r="K2" s="24"/>
      <c r="L2" s="24"/>
      <c r="M2" s="24"/>
      <c r="N2" s="24"/>
      <c r="O2" s="24"/>
      <c r="P2" s="24"/>
      <c r="Q2" s="4"/>
      <c r="R2" s="4"/>
      <c r="S2" s="4"/>
    </row>
    <row r="3" spans="2:46" ht="7.15" customHeight="1" x14ac:dyDescent="0.2">
      <c r="N3" s="24"/>
      <c r="O3" s="24"/>
      <c r="P3" s="24"/>
    </row>
    <row r="4" spans="2:46" ht="21" customHeight="1" x14ac:dyDescent="0.2">
      <c r="B4" s="577" t="s">
        <v>109</v>
      </c>
      <c r="C4" s="3"/>
      <c r="D4" s="3"/>
      <c r="E4" s="4"/>
      <c r="G4" s="4"/>
      <c r="I4" s="4"/>
      <c r="K4" s="6"/>
      <c r="L4" s="6"/>
      <c r="M4" s="6"/>
      <c r="N4" s="24"/>
      <c r="O4" s="24"/>
      <c r="P4" s="24"/>
      <c r="Q4" s="4"/>
      <c r="R4" s="4"/>
      <c r="S4" s="4"/>
    </row>
    <row r="5" spans="2:46" ht="23.25" x14ac:dyDescent="0.2">
      <c r="B5" s="34">
        <f>'Eingabe Planung'!E3</f>
        <v>0</v>
      </c>
      <c r="C5" s="4"/>
      <c r="E5" s="4"/>
      <c r="G5" s="4"/>
      <c r="I5" s="4"/>
      <c r="K5" s="6"/>
      <c r="L5" s="6"/>
      <c r="M5" s="6"/>
      <c r="N5" s="4"/>
      <c r="O5" s="4"/>
      <c r="P5" s="4"/>
      <c r="Q5" s="4"/>
      <c r="R5" s="4"/>
      <c r="S5" s="4"/>
    </row>
    <row r="6" spans="2:46" ht="7.15" customHeight="1" thickBot="1" x14ac:dyDescent="0.25"/>
    <row r="7" spans="2:46" s="35" customFormat="1" ht="24" customHeight="1" thickTop="1" x14ac:dyDescent="0.2">
      <c r="B7" s="243"/>
      <c r="C7" s="246" t="str">
        <f>'Eingabe Planung'!C6</f>
        <v>Buchhaltung</v>
      </c>
      <c r="D7" s="64"/>
      <c r="E7" s="247" t="s">
        <v>5</v>
      </c>
      <c r="F7" s="65"/>
      <c r="G7" s="247" t="str">
        <f>'Eingabe Ist'!E5</f>
        <v>Jahres</v>
      </c>
      <c r="H7" s="65"/>
      <c r="I7" s="247" t="s">
        <v>51</v>
      </c>
      <c r="J7" s="65"/>
      <c r="K7" s="742" t="str">
        <f>'Eingabe Planung'!I6</f>
        <v>Jan</v>
      </c>
      <c r="L7" s="743"/>
      <c r="M7" s="744"/>
      <c r="N7" s="742" t="str">
        <f>'Eingabe Planung'!J6</f>
        <v>Feb</v>
      </c>
      <c r="O7" s="743"/>
      <c r="P7" s="744"/>
      <c r="Q7" s="742" t="str">
        <f>'Eingabe Planung'!K6</f>
        <v>Mrz</v>
      </c>
      <c r="R7" s="743"/>
      <c r="S7" s="744"/>
      <c r="T7" s="742" t="str">
        <f>'Eingabe Planung'!L6</f>
        <v>Apr</v>
      </c>
      <c r="U7" s="743"/>
      <c r="V7" s="744"/>
      <c r="W7" s="742" t="str">
        <f>'Eingabe Planung'!M6</f>
        <v>Mai</v>
      </c>
      <c r="X7" s="743"/>
      <c r="Y7" s="744"/>
      <c r="Z7" s="742" t="str">
        <f>'Eingabe Planung'!N6</f>
        <v>Jun</v>
      </c>
      <c r="AA7" s="743"/>
      <c r="AB7" s="744"/>
      <c r="AC7" s="742" t="str">
        <f>'Eingabe Planung'!O6</f>
        <v>Jul</v>
      </c>
      <c r="AD7" s="743"/>
      <c r="AE7" s="744"/>
      <c r="AF7" s="742" t="str">
        <f>'Eingabe Planung'!P6</f>
        <v>Aug</v>
      </c>
      <c r="AG7" s="743"/>
      <c r="AH7" s="744"/>
      <c r="AI7" s="742" t="str">
        <f>'Eingabe Planung'!Q6</f>
        <v>Sep</v>
      </c>
      <c r="AJ7" s="743"/>
      <c r="AK7" s="744"/>
      <c r="AL7" s="742" t="str">
        <f>'Eingabe Planung'!R6</f>
        <v>Okt</v>
      </c>
      <c r="AM7" s="743"/>
      <c r="AN7" s="744"/>
      <c r="AO7" s="742" t="str">
        <f>'Eingabe Planung'!S6</f>
        <v>Nov</v>
      </c>
      <c r="AP7" s="743"/>
      <c r="AQ7" s="744"/>
      <c r="AR7" s="742" t="str">
        <f>'Eingabe Planung'!T6</f>
        <v>Dez</v>
      </c>
      <c r="AS7" s="743"/>
      <c r="AT7" s="744"/>
    </row>
    <row r="8" spans="2:46" s="36" customFormat="1" ht="24" customHeight="1" thickBot="1" x14ac:dyDescent="0.25">
      <c r="B8" s="244" t="str">
        <f>'Eingabe Planung'!B7</f>
        <v>(Jahr)</v>
      </c>
      <c r="C8" s="248" t="str">
        <f>'Eingabe Planung'!C7</f>
        <v>(Jahr)</v>
      </c>
      <c r="D8" s="69"/>
      <c r="E8" s="249" t="s">
        <v>7</v>
      </c>
      <c r="F8" s="69"/>
      <c r="G8" s="249" t="str">
        <f>'Eingabe Ist'!E6</f>
        <v>Ist</v>
      </c>
      <c r="H8" s="69"/>
      <c r="I8" s="249" t="s">
        <v>52</v>
      </c>
      <c r="J8" s="69"/>
      <c r="K8" s="250" t="str">
        <f>'Eingabe Planung'!I7</f>
        <v>Plan</v>
      </c>
      <c r="L8" s="251" t="str">
        <f>'Eingabe Ist'!G6</f>
        <v>IST</v>
      </c>
      <c r="M8" s="252" t="s">
        <v>53</v>
      </c>
      <c r="N8" s="250" t="str">
        <f>'Eingabe Planung'!J7</f>
        <v>Plan</v>
      </c>
      <c r="O8" s="251" t="str">
        <f>'Eingabe Ist'!H6</f>
        <v>IST</v>
      </c>
      <c r="P8" s="252" t="s">
        <v>53</v>
      </c>
      <c r="Q8" s="250" t="str">
        <f>'Eingabe Planung'!K7</f>
        <v>Plan</v>
      </c>
      <c r="R8" s="251" t="str">
        <f>'Eingabe Ist'!I6</f>
        <v>IST</v>
      </c>
      <c r="S8" s="252" t="s">
        <v>53</v>
      </c>
      <c r="T8" s="250" t="str">
        <f>'Eingabe Planung'!L7</f>
        <v>Plan</v>
      </c>
      <c r="U8" s="251" t="str">
        <f>'Eingabe Ist'!J6</f>
        <v>IST</v>
      </c>
      <c r="V8" s="252" t="s">
        <v>53</v>
      </c>
      <c r="W8" s="250" t="str">
        <f>'Eingabe Planung'!M7</f>
        <v>Plan</v>
      </c>
      <c r="X8" s="251" t="str">
        <f>'Eingabe Ist'!K6</f>
        <v>IST</v>
      </c>
      <c r="Y8" s="252" t="s">
        <v>53</v>
      </c>
      <c r="Z8" s="250" t="str">
        <f>'Eingabe Planung'!N7</f>
        <v>Plan</v>
      </c>
      <c r="AA8" s="251" t="str">
        <f>'Eingabe Ist'!L6</f>
        <v>IST</v>
      </c>
      <c r="AB8" s="252" t="s">
        <v>53</v>
      </c>
      <c r="AC8" s="250" t="str">
        <f>'Eingabe Planung'!O7</f>
        <v>Plan</v>
      </c>
      <c r="AD8" s="251" t="str">
        <f>'Eingabe Ist'!M6</f>
        <v>IST</v>
      </c>
      <c r="AE8" s="252" t="s">
        <v>53</v>
      </c>
      <c r="AF8" s="250" t="str">
        <f>'Eingabe Planung'!P7</f>
        <v>Plan</v>
      </c>
      <c r="AG8" s="251" t="str">
        <f>'Eingabe Ist'!N6</f>
        <v>IST</v>
      </c>
      <c r="AH8" s="252" t="s">
        <v>53</v>
      </c>
      <c r="AI8" s="250" t="str">
        <f>'Eingabe Planung'!Q7</f>
        <v>Plan</v>
      </c>
      <c r="AJ8" s="251" t="str">
        <f>'Eingabe Ist'!O6</f>
        <v>IST</v>
      </c>
      <c r="AK8" s="252" t="s">
        <v>53</v>
      </c>
      <c r="AL8" s="250" t="str">
        <f>'Eingabe Planung'!R7</f>
        <v>Plan</v>
      </c>
      <c r="AM8" s="251" t="str">
        <f>'Eingabe Ist'!P6</f>
        <v>IST</v>
      </c>
      <c r="AN8" s="252" t="s">
        <v>53</v>
      </c>
      <c r="AO8" s="250" t="str">
        <f>'Eingabe Planung'!S7</f>
        <v>Plan</v>
      </c>
      <c r="AP8" s="251" t="str">
        <f>'Eingabe Ist'!Q6</f>
        <v>IST</v>
      </c>
      <c r="AQ8" s="252" t="s">
        <v>53</v>
      </c>
      <c r="AR8" s="250" t="str">
        <f>'Eingabe Planung'!T7</f>
        <v>Plan</v>
      </c>
      <c r="AS8" s="253" t="str">
        <f>'Eingabe Ist'!R6</f>
        <v>IST</v>
      </c>
      <c r="AT8" s="252" t="s">
        <v>53</v>
      </c>
    </row>
    <row r="9" spans="2:46" s="36" customFormat="1" ht="18" customHeight="1" thickTop="1" thickBot="1" x14ac:dyDescent="0.25">
      <c r="B9" s="403" t="str">
        <f>'Eingabe Planung'!B8</f>
        <v>Erträge</v>
      </c>
      <c r="C9" s="37"/>
      <c r="D9" s="27"/>
      <c r="E9" s="591"/>
      <c r="F9" s="27"/>
      <c r="G9" s="591"/>
      <c r="H9" s="27"/>
      <c r="I9" s="591"/>
      <c r="J9" s="27"/>
      <c r="K9" s="592"/>
      <c r="L9" s="594"/>
      <c r="M9" s="595"/>
      <c r="N9" s="592"/>
      <c r="O9" s="594"/>
      <c r="P9" s="595"/>
      <c r="Q9" s="592"/>
      <c r="R9" s="594"/>
      <c r="S9" s="595"/>
      <c r="T9" s="592"/>
      <c r="U9" s="596"/>
      <c r="V9" s="593"/>
      <c r="W9" s="592"/>
      <c r="X9" s="594"/>
      <c r="Y9" s="595"/>
      <c r="Z9" s="592"/>
      <c r="AA9" s="594"/>
      <c r="AB9" s="595"/>
      <c r="AC9" s="592"/>
      <c r="AD9" s="594"/>
      <c r="AE9" s="595"/>
      <c r="AF9" s="592"/>
      <c r="AG9" s="596"/>
      <c r="AH9" s="593"/>
      <c r="AI9" s="592"/>
      <c r="AJ9" s="594"/>
      <c r="AK9" s="595"/>
      <c r="AL9" s="592"/>
      <c r="AM9" s="594"/>
      <c r="AN9" s="595"/>
      <c r="AO9" s="592"/>
      <c r="AP9" s="594"/>
      <c r="AQ9" s="595"/>
      <c r="AR9" s="592"/>
      <c r="AS9" s="598"/>
      <c r="AT9" s="597"/>
    </row>
    <row r="10" spans="2:46" ht="13.7" customHeight="1" thickTop="1" x14ac:dyDescent="0.2">
      <c r="B10" s="133" t="str">
        <f>'Eingabe Planung'!B9</f>
        <v>Ertrag Pflanzenbau</v>
      </c>
      <c r="C10" s="139">
        <f>'Eingabe Planung'!C9</f>
        <v>0</v>
      </c>
      <c r="D10" s="94"/>
      <c r="E10" s="140">
        <f>'Eingabe Planung'!E9</f>
        <v>0</v>
      </c>
      <c r="F10" s="141"/>
      <c r="G10" s="140">
        <f>'Eingabe Ist'!E8</f>
        <v>0</v>
      </c>
      <c r="H10" s="141"/>
      <c r="I10" s="142">
        <f>G10-E10</f>
        <v>0</v>
      </c>
      <c r="J10" s="141"/>
      <c r="K10" s="143">
        <f>'Eingabe Planung'!I9</f>
        <v>0</v>
      </c>
      <c r="L10" s="144">
        <f>'Eingabe Ist'!G8</f>
        <v>0</v>
      </c>
      <c r="M10" s="145">
        <f>L10-K10</f>
        <v>0</v>
      </c>
      <c r="N10" s="143">
        <f>'Eingabe Planung'!J9</f>
        <v>0</v>
      </c>
      <c r="O10" s="144">
        <f>'Eingabe Ist'!H8</f>
        <v>0</v>
      </c>
      <c r="P10" s="145">
        <f>O10-N10</f>
        <v>0</v>
      </c>
      <c r="Q10" s="143">
        <f>'Eingabe Planung'!K9</f>
        <v>0</v>
      </c>
      <c r="R10" s="144">
        <f>'Eingabe Ist'!I8</f>
        <v>0</v>
      </c>
      <c r="S10" s="145">
        <f>R10-Q10</f>
        <v>0</v>
      </c>
      <c r="T10" s="143">
        <f>'Eingabe Planung'!L9</f>
        <v>0</v>
      </c>
      <c r="U10" s="144">
        <f>'Eingabe Ist'!J8</f>
        <v>0</v>
      </c>
      <c r="V10" s="145">
        <f>U10-T10</f>
        <v>0</v>
      </c>
      <c r="W10" s="143">
        <f>'Eingabe Planung'!M9</f>
        <v>0</v>
      </c>
      <c r="X10" s="144">
        <f>'Eingabe Ist'!K8</f>
        <v>0</v>
      </c>
      <c r="Y10" s="145">
        <f>X10-W10</f>
        <v>0</v>
      </c>
      <c r="Z10" s="143">
        <f>'Eingabe Planung'!N9</f>
        <v>0</v>
      </c>
      <c r="AA10" s="144">
        <f>'Eingabe Ist'!L8</f>
        <v>0</v>
      </c>
      <c r="AB10" s="145">
        <f>AA10-Z10</f>
        <v>0</v>
      </c>
      <c r="AC10" s="143">
        <f>'Eingabe Planung'!O9</f>
        <v>0</v>
      </c>
      <c r="AD10" s="144">
        <f>'Eingabe Ist'!M8</f>
        <v>0</v>
      </c>
      <c r="AE10" s="145">
        <f>AD10-AC10</f>
        <v>0</v>
      </c>
      <c r="AF10" s="143">
        <f>'Eingabe Planung'!P9</f>
        <v>0</v>
      </c>
      <c r="AG10" s="144">
        <f>'Eingabe Ist'!N8</f>
        <v>0</v>
      </c>
      <c r="AH10" s="145">
        <f>AG10-AF10</f>
        <v>0</v>
      </c>
      <c r="AI10" s="143">
        <f>'Eingabe Planung'!Q9</f>
        <v>0</v>
      </c>
      <c r="AJ10" s="144">
        <f>'Eingabe Ist'!O8</f>
        <v>0</v>
      </c>
      <c r="AK10" s="145">
        <f>AJ10-AI10</f>
        <v>0</v>
      </c>
      <c r="AL10" s="143">
        <f>'Eingabe Planung'!R9</f>
        <v>0</v>
      </c>
      <c r="AM10" s="144">
        <f>'Eingabe Ist'!P8</f>
        <v>0</v>
      </c>
      <c r="AN10" s="145">
        <f>AM10-AL10</f>
        <v>0</v>
      </c>
      <c r="AO10" s="143">
        <f>'Eingabe Planung'!S9</f>
        <v>0</v>
      </c>
      <c r="AP10" s="144">
        <f>'Eingabe Ist'!Q8</f>
        <v>0</v>
      </c>
      <c r="AQ10" s="145">
        <f>AP10-AO10</f>
        <v>0</v>
      </c>
      <c r="AR10" s="143">
        <f>'Eingabe Planung'!T9</f>
        <v>0</v>
      </c>
      <c r="AS10" s="146">
        <f>'Eingabe Ist'!R8</f>
        <v>0</v>
      </c>
      <c r="AT10" s="145">
        <f t="shared" ref="AT10:AT18" si="0">AS10-AR10</f>
        <v>0</v>
      </c>
    </row>
    <row r="11" spans="2:46" ht="13.7" customHeight="1" x14ac:dyDescent="0.2">
      <c r="B11" s="133" t="str">
        <f>'Eingabe Planung'!B10</f>
        <v>Ertrag Tierhaltung</v>
      </c>
      <c r="C11" s="139">
        <f>'Eingabe Planung'!C10</f>
        <v>0</v>
      </c>
      <c r="D11" s="94"/>
      <c r="E11" s="147">
        <f>'Eingabe Planung'!E10</f>
        <v>0</v>
      </c>
      <c r="F11" s="141"/>
      <c r="G11" s="147">
        <f>'Eingabe Ist'!E9</f>
        <v>0</v>
      </c>
      <c r="H11" s="141"/>
      <c r="I11" s="148">
        <f t="shared" ref="I11:I22" si="1">G11-E11</f>
        <v>0</v>
      </c>
      <c r="J11" s="141"/>
      <c r="K11" s="149">
        <f>'Eingabe Planung'!I10</f>
        <v>0</v>
      </c>
      <c r="L11" s="150">
        <f>'Eingabe Ist'!G9</f>
        <v>0</v>
      </c>
      <c r="M11" s="145">
        <f>L11-K11</f>
        <v>0</v>
      </c>
      <c r="N11" s="149">
        <f>'Eingabe Planung'!J10</f>
        <v>0</v>
      </c>
      <c r="O11" s="150">
        <f>'Eingabe Ist'!H9</f>
        <v>0</v>
      </c>
      <c r="P11" s="145">
        <f t="shared" ref="P11:P22" si="2">O11-N11</f>
        <v>0</v>
      </c>
      <c r="Q11" s="149">
        <f>'Eingabe Planung'!K10</f>
        <v>0</v>
      </c>
      <c r="R11" s="150">
        <f>'Eingabe Ist'!I9</f>
        <v>0</v>
      </c>
      <c r="S11" s="145">
        <f t="shared" ref="S11:S22" si="3">R11-Q11</f>
        <v>0</v>
      </c>
      <c r="T11" s="149">
        <f>'Eingabe Planung'!L10</f>
        <v>0</v>
      </c>
      <c r="U11" s="150">
        <f>'Eingabe Ist'!J9</f>
        <v>0</v>
      </c>
      <c r="V11" s="145">
        <f t="shared" ref="V11:V22" si="4">U11-T11</f>
        <v>0</v>
      </c>
      <c r="W11" s="149">
        <f>'Eingabe Planung'!M10</f>
        <v>0</v>
      </c>
      <c r="X11" s="150">
        <f>'Eingabe Ist'!K9</f>
        <v>0</v>
      </c>
      <c r="Y11" s="145">
        <f t="shared" ref="Y11:Y18" si="5">X11-W11</f>
        <v>0</v>
      </c>
      <c r="Z11" s="149">
        <f>'Eingabe Planung'!N10</f>
        <v>0</v>
      </c>
      <c r="AA11" s="150">
        <f>'Eingabe Ist'!L9</f>
        <v>0</v>
      </c>
      <c r="AB11" s="145">
        <f t="shared" ref="AB11:AB18" si="6">AA11-Z11</f>
        <v>0</v>
      </c>
      <c r="AC11" s="149">
        <f>'Eingabe Planung'!O10</f>
        <v>0</v>
      </c>
      <c r="AD11" s="150">
        <f>'Eingabe Ist'!M9</f>
        <v>0</v>
      </c>
      <c r="AE11" s="145">
        <f t="shared" ref="AE11:AE18" si="7">AD11-AC11</f>
        <v>0</v>
      </c>
      <c r="AF11" s="149">
        <f>'Eingabe Planung'!P10</f>
        <v>0</v>
      </c>
      <c r="AG11" s="150">
        <f>'Eingabe Ist'!N9</f>
        <v>0</v>
      </c>
      <c r="AH11" s="145">
        <f t="shared" ref="AH11:AH18" si="8">AG11-AF11</f>
        <v>0</v>
      </c>
      <c r="AI11" s="149">
        <f>'Eingabe Planung'!Q10</f>
        <v>0</v>
      </c>
      <c r="AJ11" s="150">
        <f>'Eingabe Ist'!O9</f>
        <v>0</v>
      </c>
      <c r="AK11" s="145">
        <f t="shared" ref="AK11:AK18" si="9">AJ11-AI11</f>
        <v>0</v>
      </c>
      <c r="AL11" s="149">
        <f>'Eingabe Planung'!R10</f>
        <v>0</v>
      </c>
      <c r="AM11" s="150">
        <f>'Eingabe Ist'!P9</f>
        <v>0</v>
      </c>
      <c r="AN11" s="145">
        <f t="shared" ref="AN11:AN18" si="10">AM11-AL11</f>
        <v>0</v>
      </c>
      <c r="AO11" s="149">
        <f>'Eingabe Planung'!S10</f>
        <v>0</v>
      </c>
      <c r="AP11" s="150">
        <f>'Eingabe Ist'!Q9</f>
        <v>0</v>
      </c>
      <c r="AQ11" s="145">
        <f t="shared" ref="AQ11:AQ18" si="11">AP11-AO11</f>
        <v>0</v>
      </c>
      <c r="AR11" s="149">
        <f>'Eingabe Planung'!T10</f>
        <v>0</v>
      </c>
      <c r="AS11" s="146">
        <f>'Eingabe Ist'!R9</f>
        <v>0</v>
      </c>
      <c r="AT11" s="145">
        <f t="shared" si="0"/>
        <v>0</v>
      </c>
    </row>
    <row r="12" spans="2:46" ht="13.7" customHeight="1" x14ac:dyDescent="0.2">
      <c r="B12" s="133" t="str">
        <f>'Eingabe Planung'!B11</f>
        <v>Direktzahlungen</v>
      </c>
      <c r="C12" s="139">
        <f>'Eingabe Planung'!C11</f>
        <v>0</v>
      </c>
      <c r="D12" s="94"/>
      <c r="E12" s="147">
        <f>'Eingabe Planung'!E11</f>
        <v>0</v>
      </c>
      <c r="F12" s="141"/>
      <c r="G12" s="147">
        <f>'Eingabe Ist'!E10</f>
        <v>0</v>
      </c>
      <c r="H12" s="141"/>
      <c r="I12" s="148">
        <f t="shared" si="1"/>
        <v>0</v>
      </c>
      <c r="J12" s="141"/>
      <c r="K12" s="149">
        <f>'Eingabe Planung'!I11</f>
        <v>0</v>
      </c>
      <c r="L12" s="150">
        <f>'Eingabe Ist'!G10</f>
        <v>0</v>
      </c>
      <c r="M12" s="145">
        <f t="shared" ref="M12:M22" si="12">L12-K12</f>
        <v>0</v>
      </c>
      <c r="N12" s="149">
        <f>'Eingabe Planung'!J11</f>
        <v>0</v>
      </c>
      <c r="O12" s="150">
        <f>'Eingabe Ist'!H10</f>
        <v>0</v>
      </c>
      <c r="P12" s="145">
        <f t="shared" si="2"/>
        <v>0</v>
      </c>
      <c r="Q12" s="149">
        <f>'Eingabe Planung'!K11</f>
        <v>0</v>
      </c>
      <c r="R12" s="150">
        <f>'Eingabe Ist'!I10</f>
        <v>0</v>
      </c>
      <c r="S12" s="145">
        <f t="shared" si="3"/>
        <v>0</v>
      </c>
      <c r="T12" s="149">
        <f>'Eingabe Planung'!L11</f>
        <v>0</v>
      </c>
      <c r="U12" s="150">
        <f>'Eingabe Ist'!J10</f>
        <v>0</v>
      </c>
      <c r="V12" s="145">
        <f t="shared" si="4"/>
        <v>0</v>
      </c>
      <c r="W12" s="149">
        <f>'Eingabe Planung'!M11</f>
        <v>0</v>
      </c>
      <c r="X12" s="150">
        <f>'Eingabe Ist'!K10</f>
        <v>0</v>
      </c>
      <c r="Y12" s="145">
        <f t="shared" si="5"/>
        <v>0</v>
      </c>
      <c r="Z12" s="149">
        <f>'Eingabe Planung'!N11</f>
        <v>0</v>
      </c>
      <c r="AA12" s="150">
        <f>'Eingabe Ist'!L10</f>
        <v>0</v>
      </c>
      <c r="AB12" s="145">
        <f t="shared" si="6"/>
        <v>0</v>
      </c>
      <c r="AC12" s="149">
        <f>'Eingabe Planung'!O11</f>
        <v>0</v>
      </c>
      <c r="AD12" s="150">
        <f>'Eingabe Ist'!M10</f>
        <v>0</v>
      </c>
      <c r="AE12" s="145">
        <f t="shared" si="7"/>
        <v>0</v>
      </c>
      <c r="AF12" s="149">
        <f>'Eingabe Planung'!P11</f>
        <v>0</v>
      </c>
      <c r="AG12" s="150">
        <f>'Eingabe Ist'!N10</f>
        <v>0</v>
      </c>
      <c r="AH12" s="145">
        <f t="shared" si="8"/>
        <v>0</v>
      </c>
      <c r="AI12" s="149">
        <f>'Eingabe Planung'!Q11</f>
        <v>0</v>
      </c>
      <c r="AJ12" s="150">
        <f>'Eingabe Ist'!O10</f>
        <v>0</v>
      </c>
      <c r="AK12" s="145">
        <f t="shared" si="9"/>
        <v>0</v>
      </c>
      <c r="AL12" s="149">
        <f>'Eingabe Planung'!R11</f>
        <v>0</v>
      </c>
      <c r="AM12" s="150">
        <f>'Eingabe Ist'!P10</f>
        <v>0</v>
      </c>
      <c r="AN12" s="145">
        <f t="shared" si="10"/>
        <v>0</v>
      </c>
      <c r="AO12" s="149">
        <f>'Eingabe Planung'!S11</f>
        <v>0</v>
      </c>
      <c r="AP12" s="150">
        <f>'Eingabe Ist'!Q10</f>
        <v>0</v>
      </c>
      <c r="AQ12" s="145">
        <f t="shared" si="11"/>
        <v>0</v>
      </c>
      <c r="AR12" s="149">
        <f>'Eingabe Planung'!T11</f>
        <v>0</v>
      </c>
      <c r="AS12" s="146">
        <f>'Eingabe Ist'!R10</f>
        <v>0</v>
      </c>
      <c r="AT12" s="145">
        <f t="shared" si="0"/>
        <v>0</v>
      </c>
    </row>
    <row r="13" spans="2:46" ht="13.7" customHeight="1" x14ac:dyDescent="0.2">
      <c r="B13" s="133" t="str">
        <f>'Eingabe Planung'!B12</f>
        <v>Arbeiten f. Dritte, Dienstleistungen, übrige Erträge</v>
      </c>
      <c r="C13" s="139">
        <f>'Eingabe Planung'!C12</f>
        <v>0</v>
      </c>
      <c r="D13" s="94"/>
      <c r="E13" s="147">
        <f>'Eingabe Planung'!E12</f>
        <v>0</v>
      </c>
      <c r="F13" s="141"/>
      <c r="G13" s="147">
        <f>'Eingabe Ist'!E11</f>
        <v>0</v>
      </c>
      <c r="H13" s="141"/>
      <c r="I13" s="148">
        <f t="shared" si="1"/>
        <v>0</v>
      </c>
      <c r="J13" s="141"/>
      <c r="K13" s="149">
        <f>'Eingabe Planung'!I12</f>
        <v>0</v>
      </c>
      <c r="L13" s="150">
        <f>'Eingabe Ist'!G11</f>
        <v>0</v>
      </c>
      <c r="M13" s="145">
        <f t="shared" si="12"/>
        <v>0</v>
      </c>
      <c r="N13" s="149">
        <f>'Eingabe Planung'!J12</f>
        <v>0</v>
      </c>
      <c r="O13" s="150">
        <f>'Eingabe Ist'!H11</f>
        <v>0</v>
      </c>
      <c r="P13" s="145">
        <f t="shared" si="2"/>
        <v>0</v>
      </c>
      <c r="Q13" s="149">
        <f>'Eingabe Planung'!K12</f>
        <v>0</v>
      </c>
      <c r="R13" s="150">
        <f>'Eingabe Ist'!I11</f>
        <v>0</v>
      </c>
      <c r="S13" s="145">
        <f t="shared" si="3"/>
        <v>0</v>
      </c>
      <c r="T13" s="149">
        <f>'Eingabe Planung'!L12</f>
        <v>0</v>
      </c>
      <c r="U13" s="150">
        <f>'Eingabe Ist'!J11</f>
        <v>0</v>
      </c>
      <c r="V13" s="145">
        <f t="shared" si="4"/>
        <v>0</v>
      </c>
      <c r="W13" s="149">
        <f>'Eingabe Planung'!M12</f>
        <v>0</v>
      </c>
      <c r="X13" s="150">
        <f>'Eingabe Ist'!K11</f>
        <v>0</v>
      </c>
      <c r="Y13" s="145">
        <f t="shared" si="5"/>
        <v>0</v>
      </c>
      <c r="Z13" s="149">
        <f>'Eingabe Planung'!N12</f>
        <v>0</v>
      </c>
      <c r="AA13" s="150">
        <f>'Eingabe Ist'!L11</f>
        <v>0</v>
      </c>
      <c r="AB13" s="145">
        <f t="shared" si="6"/>
        <v>0</v>
      </c>
      <c r="AC13" s="149">
        <f>'Eingabe Planung'!O12</f>
        <v>0</v>
      </c>
      <c r="AD13" s="150">
        <f>'Eingabe Ist'!M11</f>
        <v>0</v>
      </c>
      <c r="AE13" s="145">
        <f t="shared" si="7"/>
        <v>0</v>
      </c>
      <c r="AF13" s="149">
        <f>'Eingabe Planung'!P12</f>
        <v>0</v>
      </c>
      <c r="AG13" s="150">
        <f>'Eingabe Ist'!N11</f>
        <v>0</v>
      </c>
      <c r="AH13" s="145">
        <f t="shared" si="8"/>
        <v>0</v>
      </c>
      <c r="AI13" s="149">
        <f>'Eingabe Planung'!Q12</f>
        <v>0</v>
      </c>
      <c r="AJ13" s="150">
        <f>'Eingabe Ist'!O11</f>
        <v>0</v>
      </c>
      <c r="AK13" s="145">
        <f t="shared" si="9"/>
        <v>0</v>
      </c>
      <c r="AL13" s="149">
        <f>'Eingabe Planung'!R12</f>
        <v>0</v>
      </c>
      <c r="AM13" s="150">
        <f>'Eingabe Ist'!P11</f>
        <v>0</v>
      </c>
      <c r="AN13" s="145">
        <f t="shared" si="10"/>
        <v>0</v>
      </c>
      <c r="AO13" s="149">
        <f>'Eingabe Planung'!S12</f>
        <v>0</v>
      </c>
      <c r="AP13" s="150">
        <f>'Eingabe Ist'!Q11</f>
        <v>0</v>
      </c>
      <c r="AQ13" s="145">
        <f t="shared" si="11"/>
        <v>0</v>
      </c>
      <c r="AR13" s="149">
        <f>'Eingabe Planung'!T12</f>
        <v>0</v>
      </c>
      <c r="AS13" s="146">
        <f>'Eingabe Ist'!R11</f>
        <v>0</v>
      </c>
      <c r="AT13" s="145">
        <f t="shared" si="0"/>
        <v>0</v>
      </c>
    </row>
    <row r="14" spans="2:46" ht="13.7" customHeight="1" x14ac:dyDescent="0.2">
      <c r="B14" s="133">
        <f>'Eingabe Planung'!B13</f>
        <v>0</v>
      </c>
      <c r="C14" s="139">
        <f>'Eingabe Planung'!C13</f>
        <v>0</v>
      </c>
      <c r="D14" s="94"/>
      <c r="E14" s="147">
        <f>'Eingabe Planung'!E13</f>
        <v>0</v>
      </c>
      <c r="F14" s="141"/>
      <c r="G14" s="147">
        <f>'Eingabe Ist'!E12</f>
        <v>0</v>
      </c>
      <c r="H14" s="141"/>
      <c r="I14" s="148">
        <f t="shared" si="1"/>
        <v>0</v>
      </c>
      <c r="J14" s="141"/>
      <c r="K14" s="149">
        <f>'Eingabe Planung'!I13</f>
        <v>0</v>
      </c>
      <c r="L14" s="150">
        <f>'Eingabe Ist'!G12</f>
        <v>0</v>
      </c>
      <c r="M14" s="145">
        <f t="shared" si="12"/>
        <v>0</v>
      </c>
      <c r="N14" s="149">
        <f>'Eingabe Planung'!J13</f>
        <v>0</v>
      </c>
      <c r="O14" s="150">
        <f>'Eingabe Ist'!H12</f>
        <v>0</v>
      </c>
      <c r="P14" s="145">
        <f t="shared" si="2"/>
        <v>0</v>
      </c>
      <c r="Q14" s="149">
        <f>'Eingabe Planung'!K13</f>
        <v>0</v>
      </c>
      <c r="R14" s="150">
        <f>'Eingabe Ist'!I12</f>
        <v>0</v>
      </c>
      <c r="S14" s="145">
        <f t="shared" si="3"/>
        <v>0</v>
      </c>
      <c r="T14" s="149">
        <f>'Eingabe Planung'!L13</f>
        <v>0</v>
      </c>
      <c r="U14" s="150">
        <f>'Eingabe Ist'!J12</f>
        <v>0</v>
      </c>
      <c r="V14" s="145">
        <f t="shared" si="4"/>
        <v>0</v>
      </c>
      <c r="W14" s="149">
        <f>'Eingabe Planung'!M13</f>
        <v>0</v>
      </c>
      <c r="X14" s="150">
        <f>'Eingabe Ist'!K12</f>
        <v>0</v>
      </c>
      <c r="Y14" s="145">
        <f t="shared" si="5"/>
        <v>0</v>
      </c>
      <c r="Z14" s="149">
        <f>'Eingabe Planung'!N13</f>
        <v>0</v>
      </c>
      <c r="AA14" s="150">
        <f>'Eingabe Ist'!L12</f>
        <v>0</v>
      </c>
      <c r="AB14" s="145">
        <f t="shared" si="6"/>
        <v>0</v>
      </c>
      <c r="AC14" s="149">
        <f>'Eingabe Planung'!O13</f>
        <v>0</v>
      </c>
      <c r="AD14" s="150">
        <f>'Eingabe Ist'!M12</f>
        <v>0</v>
      </c>
      <c r="AE14" s="145">
        <f t="shared" si="7"/>
        <v>0</v>
      </c>
      <c r="AF14" s="149">
        <f>'Eingabe Planung'!P13</f>
        <v>0</v>
      </c>
      <c r="AG14" s="150">
        <f>'Eingabe Ist'!N12</f>
        <v>0</v>
      </c>
      <c r="AH14" s="145">
        <f t="shared" si="8"/>
        <v>0</v>
      </c>
      <c r="AI14" s="149">
        <f>'Eingabe Planung'!Q13</f>
        <v>0</v>
      </c>
      <c r="AJ14" s="150">
        <f>'Eingabe Ist'!O12</f>
        <v>0</v>
      </c>
      <c r="AK14" s="145">
        <f t="shared" si="9"/>
        <v>0</v>
      </c>
      <c r="AL14" s="149">
        <f>'Eingabe Planung'!R13</f>
        <v>0</v>
      </c>
      <c r="AM14" s="150">
        <f>'Eingabe Ist'!P12</f>
        <v>0</v>
      </c>
      <c r="AN14" s="145">
        <f t="shared" si="10"/>
        <v>0</v>
      </c>
      <c r="AO14" s="149">
        <f>'Eingabe Planung'!S13</f>
        <v>0</v>
      </c>
      <c r="AP14" s="150">
        <f>'Eingabe Ist'!Q12</f>
        <v>0</v>
      </c>
      <c r="AQ14" s="145">
        <f t="shared" si="11"/>
        <v>0</v>
      </c>
      <c r="AR14" s="149">
        <f>'Eingabe Planung'!T13</f>
        <v>0</v>
      </c>
      <c r="AS14" s="146">
        <f>'Eingabe Ist'!R12</f>
        <v>0</v>
      </c>
      <c r="AT14" s="145">
        <f t="shared" si="0"/>
        <v>0</v>
      </c>
    </row>
    <row r="15" spans="2:46" ht="13.7" customHeight="1" x14ac:dyDescent="0.2">
      <c r="B15" s="133">
        <f>'Eingabe Planung'!B14</f>
        <v>0</v>
      </c>
      <c r="C15" s="139">
        <f>'Eingabe Planung'!C14</f>
        <v>0</v>
      </c>
      <c r="D15" s="94"/>
      <c r="E15" s="147">
        <f>'Eingabe Planung'!E14</f>
        <v>0</v>
      </c>
      <c r="F15" s="141"/>
      <c r="G15" s="147">
        <f>'Eingabe Ist'!E13</f>
        <v>0</v>
      </c>
      <c r="H15" s="141"/>
      <c r="I15" s="148">
        <f t="shared" si="1"/>
        <v>0</v>
      </c>
      <c r="J15" s="141"/>
      <c r="K15" s="149">
        <f>'Eingabe Planung'!I14</f>
        <v>0</v>
      </c>
      <c r="L15" s="150">
        <f>'Eingabe Ist'!G13</f>
        <v>0</v>
      </c>
      <c r="M15" s="145">
        <f t="shared" si="12"/>
        <v>0</v>
      </c>
      <c r="N15" s="149">
        <f>'Eingabe Planung'!J14</f>
        <v>0</v>
      </c>
      <c r="O15" s="150">
        <f>'Eingabe Ist'!H13</f>
        <v>0</v>
      </c>
      <c r="P15" s="145">
        <f t="shared" si="2"/>
        <v>0</v>
      </c>
      <c r="Q15" s="149">
        <f>'Eingabe Planung'!K14</f>
        <v>0</v>
      </c>
      <c r="R15" s="150">
        <f>'Eingabe Ist'!I13</f>
        <v>0</v>
      </c>
      <c r="S15" s="145">
        <f t="shared" si="3"/>
        <v>0</v>
      </c>
      <c r="T15" s="149">
        <f>'Eingabe Planung'!L14</f>
        <v>0</v>
      </c>
      <c r="U15" s="150">
        <f>'Eingabe Ist'!J13</f>
        <v>0</v>
      </c>
      <c r="V15" s="145">
        <f t="shared" si="4"/>
        <v>0</v>
      </c>
      <c r="W15" s="149">
        <f>'Eingabe Planung'!M14</f>
        <v>0</v>
      </c>
      <c r="X15" s="150">
        <f>'Eingabe Ist'!K13</f>
        <v>0</v>
      </c>
      <c r="Y15" s="145">
        <f t="shared" si="5"/>
        <v>0</v>
      </c>
      <c r="Z15" s="149">
        <f>'Eingabe Planung'!N14</f>
        <v>0</v>
      </c>
      <c r="AA15" s="150">
        <f>'Eingabe Ist'!L13</f>
        <v>0</v>
      </c>
      <c r="AB15" s="145">
        <f t="shared" si="6"/>
        <v>0</v>
      </c>
      <c r="AC15" s="149">
        <f>'Eingabe Planung'!O14</f>
        <v>0</v>
      </c>
      <c r="AD15" s="150">
        <f>'Eingabe Ist'!M13</f>
        <v>0</v>
      </c>
      <c r="AE15" s="145">
        <f t="shared" si="7"/>
        <v>0</v>
      </c>
      <c r="AF15" s="149">
        <f>'Eingabe Planung'!P14</f>
        <v>0</v>
      </c>
      <c r="AG15" s="150">
        <f>'Eingabe Ist'!N13</f>
        <v>0</v>
      </c>
      <c r="AH15" s="145">
        <f t="shared" si="8"/>
        <v>0</v>
      </c>
      <c r="AI15" s="149">
        <f>'Eingabe Planung'!Q14</f>
        <v>0</v>
      </c>
      <c r="AJ15" s="150">
        <f>'Eingabe Ist'!O13</f>
        <v>0</v>
      </c>
      <c r="AK15" s="145">
        <f t="shared" si="9"/>
        <v>0</v>
      </c>
      <c r="AL15" s="149">
        <f>'Eingabe Planung'!R14</f>
        <v>0</v>
      </c>
      <c r="AM15" s="150">
        <f>'Eingabe Ist'!P13</f>
        <v>0</v>
      </c>
      <c r="AN15" s="145">
        <f t="shared" si="10"/>
        <v>0</v>
      </c>
      <c r="AO15" s="149">
        <f>'Eingabe Planung'!S14</f>
        <v>0</v>
      </c>
      <c r="AP15" s="150">
        <f>'Eingabe Ist'!Q13</f>
        <v>0</v>
      </c>
      <c r="AQ15" s="145">
        <f t="shared" si="11"/>
        <v>0</v>
      </c>
      <c r="AR15" s="149">
        <f>'Eingabe Planung'!T14</f>
        <v>0</v>
      </c>
      <c r="AS15" s="146">
        <f>'Eingabe Ist'!R13</f>
        <v>0</v>
      </c>
      <c r="AT15" s="145">
        <f t="shared" si="0"/>
        <v>0</v>
      </c>
    </row>
    <row r="16" spans="2:46" ht="13.7" customHeight="1" x14ac:dyDescent="0.2">
      <c r="B16" s="133">
        <f>'Eingabe Planung'!B15</f>
        <v>0</v>
      </c>
      <c r="C16" s="139">
        <f>'Eingabe Planung'!C15</f>
        <v>0</v>
      </c>
      <c r="D16" s="94"/>
      <c r="E16" s="147">
        <f>'Eingabe Planung'!E15</f>
        <v>0</v>
      </c>
      <c r="F16" s="141"/>
      <c r="G16" s="147">
        <f>'Eingabe Ist'!E14</f>
        <v>0</v>
      </c>
      <c r="H16" s="141"/>
      <c r="I16" s="148">
        <f t="shared" si="1"/>
        <v>0</v>
      </c>
      <c r="J16" s="141"/>
      <c r="K16" s="149">
        <f>'Eingabe Planung'!I15</f>
        <v>0</v>
      </c>
      <c r="L16" s="150">
        <f>'Eingabe Ist'!G14</f>
        <v>0</v>
      </c>
      <c r="M16" s="145">
        <f t="shared" si="12"/>
        <v>0</v>
      </c>
      <c r="N16" s="149">
        <f>'Eingabe Planung'!J15</f>
        <v>0</v>
      </c>
      <c r="O16" s="150">
        <f>'Eingabe Ist'!H14</f>
        <v>0</v>
      </c>
      <c r="P16" s="145">
        <f t="shared" si="2"/>
        <v>0</v>
      </c>
      <c r="Q16" s="149">
        <f>'Eingabe Planung'!K15</f>
        <v>0</v>
      </c>
      <c r="R16" s="150">
        <f>'Eingabe Ist'!I14</f>
        <v>0</v>
      </c>
      <c r="S16" s="145">
        <f t="shared" si="3"/>
        <v>0</v>
      </c>
      <c r="T16" s="149">
        <f>'Eingabe Planung'!L15</f>
        <v>0</v>
      </c>
      <c r="U16" s="150">
        <f>'Eingabe Ist'!J14</f>
        <v>0</v>
      </c>
      <c r="V16" s="145">
        <f t="shared" si="4"/>
        <v>0</v>
      </c>
      <c r="W16" s="149">
        <f>'Eingabe Planung'!M15</f>
        <v>0</v>
      </c>
      <c r="X16" s="150">
        <f>'Eingabe Ist'!K14</f>
        <v>0</v>
      </c>
      <c r="Y16" s="145">
        <f t="shared" si="5"/>
        <v>0</v>
      </c>
      <c r="Z16" s="149">
        <f>'Eingabe Planung'!N15</f>
        <v>0</v>
      </c>
      <c r="AA16" s="150">
        <f>'Eingabe Ist'!L14</f>
        <v>0</v>
      </c>
      <c r="AB16" s="145">
        <f t="shared" si="6"/>
        <v>0</v>
      </c>
      <c r="AC16" s="149">
        <f>'Eingabe Planung'!O15</f>
        <v>0</v>
      </c>
      <c r="AD16" s="150">
        <f>'Eingabe Ist'!M14</f>
        <v>0</v>
      </c>
      <c r="AE16" s="145">
        <f t="shared" si="7"/>
        <v>0</v>
      </c>
      <c r="AF16" s="149">
        <f>'Eingabe Planung'!P15</f>
        <v>0</v>
      </c>
      <c r="AG16" s="150">
        <f>'Eingabe Ist'!N14</f>
        <v>0</v>
      </c>
      <c r="AH16" s="145">
        <f t="shared" si="8"/>
        <v>0</v>
      </c>
      <c r="AI16" s="149">
        <f>'Eingabe Planung'!Q15</f>
        <v>0</v>
      </c>
      <c r="AJ16" s="150">
        <f>'Eingabe Ist'!O14</f>
        <v>0</v>
      </c>
      <c r="AK16" s="145">
        <f t="shared" si="9"/>
        <v>0</v>
      </c>
      <c r="AL16" s="149">
        <f>'Eingabe Planung'!R15</f>
        <v>0</v>
      </c>
      <c r="AM16" s="150">
        <f>'Eingabe Ist'!P14</f>
        <v>0</v>
      </c>
      <c r="AN16" s="145">
        <f t="shared" si="10"/>
        <v>0</v>
      </c>
      <c r="AO16" s="149">
        <f>'Eingabe Planung'!S15</f>
        <v>0</v>
      </c>
      <c r="AP16" s="150">
        <f>'Eingabe Ist'!Q14</f>
        <v>0</v>
      </c>
      <c r="AQ16" s="145">
        <f t="shared" si="11"/>
        <v>0</v>
      </c>
      <c r="AR16" s="149">
        <f>'Eingabe Planung'!T15</f>
        <v>0</v>
      </c>
      <c r="AS16" s="146">
        <f>'Eingabe Ist'!R14</f>
        <v>0</v>
      </c>
      <c r="AT16" s="145">
        <f t="shared" si="0"/>
        <v>0</v>
      </c>
    </row>
    <row r="17" spans="2:46" ht="13.7" customHeight="1" x14ac:dyDescent="0.2">
      <c r="B17" s="133">
        <f>'Eingabe Planung'!B16</f>
        <v>0</v>
      </c>
      <c r="C17" s="139">
        <f>'Eingabe Planung'!C16</f>
        <v>0</v>
      </c>
      <c r="D17" s="94"/>
      <c r="E17" s="147">
        <f>'Eingabe Planung'!E16</f>
        <v>0</v>
      </c>
      <c r="F17" s="141"/>
      <c r="G17" s="147">
        <f>'Eingabe Ist'!E15</f>
        <v>0</v>
      </c>
      <c r="H17" s="141"/>
      <c r="I17" s="148">
        <f t="shared" si="1"/>
        <v>0</v>
      </c>
      <c r="J17" s="141"/>
      <c r="K17" s="149">
        <f>'Eingabe Planung'!I16</f>
        <v>0</v>
      </c>
      <c r="L17" s="150">
        <f>'Eingabe Ist'!G15</f>
        <v>0</v>
      </c>
      <c r="M17" s="145">
        <f t="shared" si="12"/>
        <v>0</v>
      </c>
      <c r="N17" s="149">
        <f>'Eingabe Planung'!J16</f>
        <v>0</v>
      </c>
      <c r="O17" s="150">
        <f>'Eingabe Ist'!H15</f>
        <v>0</v>
      </c>
      <c r="P17" s="145">
        <f t="shared" si="2"/>
        <v>0</v>
      </c>
      <c r="Q17" s="149">
        <f>'Eingabe Planung'!K16</f>
        <v>0</v>
      </c>
      <c r="R17" s="150">
        <f>'Eingabe Ist'!I15</f>
        <v>0</v>
      </c>
      <c r="S17" s="145">
        <f t="shared" si="3"/>
        <v>0</v>
      </c>
      <c r="T17" s="149">
        <f>'Eingabe Planung'!L16</f>
        <v>0</v>
      </c>
      <c r="U17" s="150">
        <f>'Eingabe Ist'!J15</f>
        <v>0</v>
      </c>
      <c r="V17" s="145">
        <f t="shared" si="4"/>
        <v>0</v>
      </c>
      <c r="W17" s="149">
        <f>'Eingabe Planung'!M16</f>
        <v>0</v>
      </c>
      <c r="X17" s="150">
        <f>'Eingabe Ist'!K15</f>
        <v>0</v>
      </c>
      <c r="Y17" s="145">
        <f t="shared" si="5"/>
        <v>0</v>
      </c>
      <c r="Z17" s="149">
        <f>'Eingabe Planung'!N16</f>
        <v>0</v>
      </c>
      <c r="AA17" s="150">
        <f>'Eingabe Ist'!L15</f>
        <v>0</v>
      </c>
      <c r="AB17" s="145">
        <f t="shared" si="6"/>
        <v>0</v>
      </c>
      <c r="AC17" s="149">
        <f>'Eingabe Planung'!O16</f>
        <v>0</v>
      </c>
      <c r="AD17" s="150">
        <f>'Eingabe Ist'!M15</f>
        <v>0</v>
      </c>
      <c r="AE17" s="145">
        <f t="shared" si="7"/>
        <v>0</v>
      </c>
      <c r="AF17" s="149">
        <f>'Eingabe Planung'!P16</f>
        <v>0</v>
      </c>
      <c r="AG17" s="150">
        <f>'Eingabe Ist'!N15</f>
        <v>0</v>
      </c>
      <c r="AH17" s="145">
        <f t="shared" si="8"/>
        <v>0</v>
      </c>
      <c r="AI17" s="149">
        <f>'Eingabe Planung'!Q16</f>
        <v>0</v>
      </c>
      <c r="AJ17" s="150">
        <f>'Eingabe Ist'!O15</f>
        <v>0</v>
      </c>
      <c r="AK17" s="145">
        <f t="shared" si="9"/>
        <v>0</v>
      </c>
      <c r="AL17" s="149">
        <f>'Eingabe Planung'!R16</f>
        <v>0</v>
      </c>
      <c r="AM17" s="150">
        <f>'Eingabe Ist'!P15</f>
        <v>0</v>
      </c>
      <c r="AN17" s="145">
        <f t="shared" si="10"/>
        <v>0</v>
      </c>
      <c r="AO17" s="149">
        <f>'Eingabe Planung'!S16</f>
        <v>0</v>
      </c>
      <c r="AP17" s="150">
        <f>'Eingabe Ist'!Q15</f>
        <v>0</v>
      </c>
      <c r="AQ17" s="145">
        <f t="shared" si="11"/>
        <v>0</v>
      </c>
      <c r="AR17" s="149">
        <f>'Eingabe Planung'!T16</f>
        <v>0</v>
      </c>
      <c r="AS17" s="146">
        <f>'Eingabe Ist'!R15</f>
        <v>0</v>
      </c>
      <c r="AT17" s="145">
        <f t="shared" si="0"/>
        <v>0</v>
      </c>
    </row>
    <row r="18" spans="2:46" ht="13.7" customHeight="1" x14ac:dyDescent="0.2">
      <c r="B18" s="133">
        <f>'Eingabe Planung'!B17</f>
        <v>0</v>
      </c>
      <c r="C18" s="139">
        <f>'Eingabe Planung'!C17</f>
        <v>0</v>
      </c>
      <c r="D18" s="94"/>
      <c r="E18" s="147">
        <f>'Eingabe Planung'!E17</f>
        <v>0</v>
      </c>
      <c r="F18" s="141"/>
      <c r="G18" s="147">
        <f>'Eingabe Ist'!E16</f>
        <v>0</v>
      </c>
      <c r="H18" s="141"/>
      <c r="I18" s="148">
        <f t="shared" si="1"/>
        <v>0</v>
      </c>
      <c r="J18" s="141"/>
      <c r="K18" s="149">
        <f>'Eingabe Planung'!I17</f>
        <v>0</v>
      </c>
      <c r="L18" s="150">
        <f>'Eingabe Ist'!G16</f>
        <v>0</v>
      </c>
      <c r="M18" s="145">
        <f t="shared" si="12"/>
        <v>0</v>
      </c>
      <c r="N18" s="149">
        <f>'Eingabe Planung'!J17</f>
        <v>0</v>
      </c>
      <c r="O18" s="150">
        <f>'Eingabe Ist'!H16</f>
        <v>0</v>
      </c>
      <c r="P18" s="145">
        <f t="shared" si="2"/>
        <v>0</v>
      </c>
      <c r="Q18" s="149">
        <f>'Eingabe Planung'!K17</f>
        <v>0</v>
      </c>
      <c r="R18" s="150">
        <f>'Eingabe Ist'!I16</f>
        <v>0</v>
      </c>
      <c r="S18" s="145">
        <f t="shared" si="3"/>
        <v>0</v>
      </c>
      <c r="T18" s="149">
        <f>'Eingabe Planung'!L17</f>
        <v>0</v>
      </c>
      <c r="U18" s="150">
        <f>'Eingabe Ist'!J16</f>
        <v>0</v>
      </c>
      <c r="V18" s="145">
        <f t="shared" si="4"/>
        <v>0</v>
      </c>
      <c r="W18" s="149">
        <f>'Eingabe Planung'!M17</f>
        <v>0</v>
      </c>
      <c r="X18" s="150">
        <f>'Eingabe Ist'!K16</f>
        <v>0</v>
      </c>
      <c r="Y18" s="145">
        <f t="shared" si="5"/>
        <v>0</v>
      </c>
      <c r="Z18" s="149">
        <f>'Eingabe Planung'!N17</f>
        <v>0</v>
      </c>
      <c r="AA18" s="150">
        <f>'Eingabe Ist'!L16</f>
        <v>0</v>
      </c>
      <c r="AB18" s="145">
        <f t="shared" si="6"/>
        <v>0</v>
      </c>
      <c r="AC18" s="149">
        <f>'Eingabe Planung'!O17</f>
        <v>0</v>
      </c>
      <c r="AD18" s="150">
        <f>'Eingabe Ist'!M16</f>
        <v>0</v>
      </c>
      <c r="AE18" s="145">
        <f t="shared" si="7"/>
        <v>0</v>
      </c>
      <c r="AF18" s="149">
        <f>'Eingabe Planung'!P17</f>
        <v>0</v>
      </c>
      <c r="AG18" s="150">
        <f>'Eingabe Ist'!N16</f>
        <v>0</v>
      </c>
      <c r="AH18" s="145">
        <f t="shared" si="8"/>
        <v>0</v>
      </c>
      <c r="AI18" s="149">
        <f>'Eingabe Planung'!Q17</f>
        <v>0</v>
      </c>
      <c r="AJ18" s="150">
        <f>'Eingabe Ist'!O16</f>
        <v>0</v>
      </c>
      <c r="AK18" s="145">
        <f t="shared" si="9"/>
        <v>0</v>
      </c>
      <c r="AL18" s="149">
        <f>'Eingabe Planung'!R17</f>
        <v>0</v>
      </c>
      <c r="AM18" s="150">
        <f>'Eingabe Ist'!P16</f>
        <v>0</v>
      </c>
      <c r="AN18" s="145">
        <f t="shared" si="10"/>
        <v>0</v>
      </c>
      <c r="AO18" s="149">
        <f>'Eingabe Planung'!S17</f>
        <v>0</v>
      </c>
      <c r="AP18" s="150">
        <f>'Eingabe Ist'!Q16</f>
        <v>0</v>
      </c>
      <c r="AQ18" s="145">
        <f t="shared" si="11"/>
        <v>0</v>
      </c>
      <c r="AR18" s="149">
        <f>'Eingabe Planung'!T17</f>
        <v>0</v>
      </c>
      <c r="AS18" s="146">
        <f>'Eingabe Ist'!R16</f>
        <v>0</v>
      </c>
      <c r="AT18" s="145">
        <f t="shared" si="0"/>
        <v>0</v>
      </c>
    </row>
    <row r="19" spans="2:46" ht="13.7" customHeight="1" x14ac:dyDescent="0.2">
      <c r="B19" s="133">
        <f>'Eingabe Planung'!B18</f>
        <v>0</v>
      </c>
      <c r="C19" s="139">
        <f>'Eingabe Planung'!C18</f>
        <v>0</v>
      </c>
      <c r="D19" s="94"/>
      <c r="E19" s="147">
        <f>'Eingabe Planung'!E18</f>
        <v>0</v>
      </c>
      <c r="F19" s="141"/>
      <c r="G19" s="147">
        <f>'Eingabe Ist'!E17</f>
        <v>0</v>
      </c>
      <c r="H19" s="141"/>
      <c r="I19" s="148">
        <f t="shared" si="1"/>
        <v>0</v>
      </c>
      <c r="J19" s="141"/>
      <c r="K19" s="149">
        <f>'Eingabe Planung'!I18</f>
        <v>0</v>
      </c>
      <c r="L19" s="150">
        <f>'Eingabe Ist'!G17</f>
        <v>0</v>
      </c>
      <c r="M19" s="145">
        <f t="shared" si="12"/>
        <v>0</v>
      </c>
      <c r="N19" s="149">
        <f>'Eingabe Planung'!J18</f>
        <v>0</v>
      </c>
      <c r="O19" s="150">
        <f>'Eingabe Ist'!H17</f>
        <v>0</v>
      </c>
      <c r="P19" s="145">
        <f t="shared" si="2"/>
        <v>0</v>
      </c>
      <c r="Q19" s="149">
        <f>'Eingabe Planung'!K18</f>
        <v>0</v>
      </c>
      <c r="R19" s="150">
        <f>'Eingabe Ist'!I17</f>
        <v>0</v>
      </c>
      <c r="S19" s="145">
        <f t="shared" si="3"/>
        <v>0</v>
      </c>
      <c r="T19" s="149">
        <f>'Eingabe Planung'!L18</f>
        <v>0</v>
      </c>
      <c r="U19" s="150">
        <f>'Eingabe Ist'!J17</f>
        <v>0</v>
      </c>
      <c r="V19" s="145">
        <f t="shared" si="4"/>
        <v>0</v>
      </c>
      <c r="W19" s="149">
        <f>'Eingabe Planung'!M18</f>
        <v>0</v>
      </c>
      <c r="X19" s="150">
        <f>'Eingabe Ist'!K17</f>
        <v>0</v>
      </c>
      <c r="Y19" s="145">
        <f t="shared" ref="Y19:Y22" si="13">X19-W19</f>
        <v>0</v>
      </c>
      <c r="Z19" s="149">
        <f>'Eingabe Planung'!N18</f>
        <v>0</v>
      </c>
      <c r="AA19" s="150">
        <f>'Eingabe Ist'!L17</f>
        <v>0</v>
      </c>
      <c r="AB19" s="145">
        <f t="shared" ref="AB19:AB22" si="14">AA19-Z19</f>
        <v>0</v>
      </c>
      <c r="AC19" s="149">
        <f>'Eingabe Planung'!O18</f>
        <v>0</v>
      </c>
      <c r="AD19" s="150">
        <f>'Eingabe Ist'!M17</f>
        <v>0</v>
      </c>
      <c r="AE19" s="145">
        <f t="shared" ref="AE19:AE22" si="15">AD19-AC19</f>
        <v>0</v>
      </c>
      <c r="AF19" s="149">
        <f>'Eingabe Planung'!P18</f>
        <v>0</v>
      </c>
      <c r="AG19" s="150">
        <f>'Eingabe Ist'!N17</f>
        <v>0</v>
      </c>
      <c r="AH19" s="145">
        <f t="shared" ref="AH19:AH22" si="16">AG19-AF19</f>
        <v>0</v>
      </c>
      <c r="AI19" s="149">
        <f>'Eingabe Planung'!Q18</f>
        <v>0</v>
      </c>
      <c r="AJ19" s="150">
        <f>'Eingabe Ist'!O17</f>
        <v>0</v>
      </c>
      <c r="AK19" s="145">
        <f t="shared" ref="AK19:AK22" si="17">AJ19-AI19</f>
        <v>0</v>
      </c>
      <c r="AL19" s="149">
        <f>'Eingabe Planung'!R18</f>
        <v>0</v>
      </c>
      <c r="AM19" s="150">
        <f>'Eingabe Ist'!P17</f>
        <v>0</v>
      </c>
      <c r="AN19" s="145">
        <f t="shared" ref="AN19:AN22" si="18">AM19-AL19</f>
        <v>0</v>
      </c>
      <c r="AO19" s="149">
        <f>'Eingabe Planung'!S18</f>
        <v>0</v>
      </c>
      <c r="AP19" s="150">
        <f>'Eingabe Ist'!Q17</f>
        <v>0</v>
      </c>
      <c r="AQ19" s="145">
        <f t="shared" ref="AQ19:AQ22" si="19">AP19-AO19</f>
        <v>0</v>
      </c>
      <c r="AR19" s="149">
        <f>'Eingabe Planung'!T18</f>
        <v>0</v>
      </c>
      <c r="AS19" s="146">
        <f>'Eingabe Ist'!R17</f>
        <v>0</v>
      </c>
      <c r="AT19" s="145">
        <f t="shared" ref="AT19:AT22" si="20">AS19-AR19</f>
        <v>0</v>
      </c>
    </row>
    <row r="20" spans="2:46" ht="13.7" customHeight="1" x14ac:dyDescent="0.2">
      <c r="B20" s="133">
        <f>'Eingabe Planung'!B19</f>
        <v>0</v>
      </c>
      <c r="C20" s="139">
        <f>'Eingabe Planung'!C19</f>
        <v>0</v>
      </c>
      <c r="D20" s="94"/>
      <c r="E20" s="147">
        <f>'Eingabe Planung'!E19</f>
        <v>0</v>
      </c>
      <c r="F20" s="141"/>
      <c r="G20" s="147">
        <f>'Eingabe Ist'!E18</f>
        <v>0</v>
      </c>
      <c r="H20" s="141"/>
      <c r="I20" s="148">
        <f t="shared" si="1"/>
        <v>0</v>
      </c>
      <c r="J20" s="141"/>
      <c r="K20" s="149">
        <f>'Eingabe Planung'!I19</f>
        <v>0</v>
      </c>
      <c r="L20" s="150">
        <f>'Eingabe Ist'!G18</f>
        <v>0</v>
      </c>
      <c r="M20" s="145">
        <f t="shared" si="12"/>
        <v>0</v>
      </c>
      <c r="N20" s="149">
        <f>'Eingabe Planung'!J19</f>
        <v>0</v>
      </c>
      <c r="O20" s="150">
        <f>'Eingabe Ist'!H18</f>
        <v>0</v>
      </c>
      <c r="P20" s="145">
        <f t="shared" si="2"/>
        <v>0</v>
      </c>
      <c r="Q20" s="149">
        <f>'Eingabe Planung'!K19</f>
        <v>0</v>
      </c>
      <c r="R20" s="150">
        <f>'Eingabe Ist'!I18</f>
        <v>0</v>
      </c>
      <c r="S20" s="145">
        <f t="shared" si="3"/>
        <v>0</v>
      </c>
      <c r="T20" s="149">
        <f>'Eingabe Planung'!L19</f>
        <v>0</v>
      </c>
      <c r="U20" s="150">
        <f>'Eingabe Ist'!J18</f>
        <v>0</v>
      </c>
      <c r="V20" s="145">
        <f t="shared" si="4"/>
        <v>0</v>
      </c>
      <c r="W20" s="149">
        <f>'Eingabe Planung'!M19</f>
        <v>0</v>
      </c>
      <c r="X20" s="150">
        <f>'Eingabe Ist'!K18</f>
        <v>0</v>
      </c>
      <c r="Y20" s="145">
        <f t="shared" si="13"/>
        <v>0</v>
      </c>
      <c r="Z20" s="149">
        <f>'Eingabe Planung'!N19</f>
        <v>0</v>
      </c>
      <c r="AA20" s="150">
        <f>'Eingabe Ist'!L18</f>
        <v>0</v>
      </c>
      <c r="AB20" s="145">
        <f t="shared" si="14"/>
        <v>0</v>
      </c>
      <c r="AC20" s="149">
        <f>'Eingabe Planung'!O19</f>
        <v>0</v>
      </c>
      <c r="AD20" s="150">
        <f>'Eingabe Ist'!M18</f>
        <v>0</v>
      </c>
      <c r="AE20" s="145">
        <f t="shared" si="15"/>
        <v>0</v>
      </c>
      <c r="AF20" s="149">
        <f>'Eingabe Planung'!P19</f>
        <v>0</v>
      </c>
      <c r="AG20" s="150">
        <f>'Eingabe Ist'!N18</f>
        <v>0</v>
      </c>
      <c r="AH20" s="145">
        <f t="shared" si="16"/>
        <v>0</v>
      </c>
      <c r="AI20" s="149">
        <f>'Eingabe Planung'!Q19</f>
        <v>0</v>
      </c>
      <c r="AJ20" s="150">
        <f>'Eingabe Ist'!O18</f>
        <v>0</v>
      </c>
      <c r="AK20" s="145">
        <f t="shared" si="17"/>
        <v>0</v>
      </c>
      <c r="AL20" s="149">
        <f>'Eingabe Planung'!R19</f>
        <v>0</v>
      </c>
      <c r="AM20" s="150">
        <f>'Eingabe Ist'!P18</f>
        <v>0</v>
      </c>
      <c r="AN20" s="145">
        <f t="shared" si="18"/>
        <v>0</v>
      </c>
      <c r="AO20" s="149">
        <f>'Eingabe Planung'!S19</f>
        <v>0</v>
      </c>
      <c r="AP20" s="150">
        <f>'Eingabe Ist'!Q18</f>
        <v>0</v>
      </c>
      <c r="AQ20" s="145">
        <f t="shared" si="19"/>
        <v>0</v>
      </c>
      <c r="AR20" s="149">
        <f>'Eingabe Planung'!T19</f>
        <v>0</v>
      </c>
      <c r="AS20" s="146">
        <f>'Eingabe Ist'!R18</f>
        <v>0</v>
      </c>
      <c r="AT20" s="145">
        <f t="shared" si="20"/>
        <v>0</v>
      </c>
    </row>
    <row r="21" spans="2:46" ht="13.7" customHeight="1" x14ac:dyDescent="0.2">
      <c r="B21" s="133">
        <f>'Eingabe Planung'!B20</f>
        <v>0</v>
      </c>
      <c r="C21" s="139">
        <f>'Eingabe Planung'!C20</f>
        <v>0</v>
      </c>
      <c r="D21" s="94"/>
      <c r="E21" s="147">
        <f>'Eingabe Planung'!E20</f>
        <v>0</v>
      </c>
      <c r="F21" s="141"/>
      <c r="G21" s="147">
        <f>'Eingabe Ist'!E19</f>
        <v>0</v>
      </c>
      <c r="H21" s="141"/>
      <c r="I21" s="148">
        <f t="shared" si="1"/>
        <v>0</v>
      </c>
      <c r="J21" s="141"/>
      <c r="K21" s="149">
        <f>'Eingabe Planung'!I20</f>
        <v>0</v>
      </c>
      <c r="L21" s="150">
        <f>'Eingabe Ist'!G19</f>
        <v>0</v>
      </c>
      <c r="M21" s="145">
        <f t="shared" si="12"/>
        <v>0</v>
      </c>
      <c r="N21" s="149">
        <f>'Eingabe Planung'!J20</f>
        <v>0</v>
      </c>
      <c r="O21" s="150">
        <f>'Eingabe Ist'!H19</f>
        <v>0</v>
      </c>
      <c r="P21" s="145">
        <f t="shared" si="2"/>
        <v>0</v>
      </c>
      <c r="Q21" s="149">
        <f>'Eingabe Planung'!K20</f>
        <v>0</v>
      </c>
      <c r="R21" s="150">
        <f>'Eingabe Ist'!I19</f>
        <v>0</v>
      </c>
      <c r="S21" s="145">
        <f t="shared" si="3"/>
        <v>0</v>
      </c>
      <c r="T21" s="149">
        <f>'Eingabe Planung'!L20</f>
        <v>0</v>
      </c>
      <c r="U21" s="150">
        <f>'Eingabe Ist'!J19</f>
        <v>0</v>
      </c>
      <c r="V21" s="145">
        <f t="shared" si="4"/>
        <v>0</v>
      </c>
      <c r="W21" s="149">
        <f>'Eingabe Planung'!M20</f>
        <v>0</v>
      </c>
      <c r="X21" s="150">
        <f>'Eingabe Ist'!K19</f>
        <v>0</v>
      </c>
      <c r="Y21" s="145">
        <f t="shared" si="13"/>
        <v>0</v>
      </c>
      <c r="Z21" s="149">
        <f>'Eingabe Planung'!N20</f>
        <v>0</v>
      </c>
      <c r="AA21" s="150">
        <f>'Eingabe Ist'!L19</f>
        <v>0</v>
      </c>
      <c r="AB21" s="145">
        <f t="shared" si="14"/>
        <v>0</v>
      </c>
      <c r="AC21" s="149">
        <f>'Eingabe Planung'!O20</f>
        <v>0</v>
      </c>
      <c r="AD21" s="150">
        <f>'Eingabe Ist'!M19</f>
        <v>0</v>
      </c>
      <c r="AE21" s="145">
        <f t="shared" si="15"/>
        <v>0</v>
      </c>
      <c r="AF21" s="149">
        <f>'Eingabe Planung'!P20</f>
        <v>0</v>
      </c>
      <c r="AG21" s="150">
        <f>'Eingabe Ist'!N19</f>
        <v>0</v>
      </c>
      <c r="AH21" s="145">
        <f t="shared" si="16"/>
        <v>0</v>
      </c>
      <c r="AI21" s="149">
        <f>'Eingabe Planung'!Q20</f>
        <v>0</v>
      </c>
      <c r="AJ21" s="150">
        <f>'Eingabe Ist'!O19</f>
        <v>0</v>
      </c>
      <c r="AK21" s="145">
        <f t="shared" si="17"/>
        <v>0</v>
      </c>
      <c r="AL21" s="149">
        <f>'Eingabe Planung'!R20</f>
        <v>0</v>
      </c>
      <c r="AM21" s="150">
        <f>'Eingabe Ist'!P19</f>
        <v>0</v>
      </c>
      <c r="AN21" s="145">
        <f t="shared" si="18"/>
        <v>0</v>
      </c>
      <c r="AO21" s="149">
        <f>'Eingabe Planung'!S20</f>
        <v>0</v>
      </c>
      <c r="AP21" s="150">
        <f>'Eingabe Ist'!Q19</f>
        <v>0</v>
      </c>
      <c r="AQ21" s="145">
        <f t="shared" si="19"/>
        <v>0</v>
      </c>
      <c r="AR21" s="149">
        <f>'Eingabe Planung'!T20</f>
        <v>0</v>
      </c>
      <c r="AS21" s="146">
        <f>'Eingabe Ist'!R19</f>
        <v>0</v>
      </c>
      <c r="AT21" s="145">
        <f t="shared" si="20"/>
        <v>0</v>
      </c>
    </row>
    <row r="22" spans="2:46" ht="13.7" customHeight="1" thickBot="1" x14ac:dyDescent="0.25">
      <c r="B22" s="133">
        <f>'Eingabe Planung'!B21</f>
        <v>0</v>
      </c>
      <c r="C22" s="139">
        <f>'Eingabe Planung'!C21</f>
        <v>0</v>
      </c>
      <c r="D22" s="94"/>
      <c r="E22" s="147">
        <f>'Eingabe Planung'!E21</f>
        <v>0</v>
      </c>
      <c r="F22" s="141"/>
      <c r="G22" s="147">
        <f>'Eingabe Ist'!E20</f>
        <v>0</v>
      </c>
      <c r="H22" s="141"/>
      <c r="I22" s="148">
        <f t="shared" si="1"/>
        <v>0</v>
      </c>
      <c r="J22" s="141"/>
      <c r="K22" s="149">
        <f>'Eingabe Planung'!I21</f>
        <v>0</v>
      </c>
      <c r="L22" s="150">
        <f>'Eingabe Ist'!G20</f>
        <v>0</v>
      </c>
      <c r="M22" s="145">
        <f t="shared" si="12"/>
        <v>0</v>
      </c>
      <c r="N22" s="149">
        <f>'Eingabe Planung'!J21</f>
        <v>0</v>
      </c>
      <c r="O22" s="150">
        <f>'Eingabe Ist'!H20</f>
        <v>0</v>
      </c>
      <c r="P22" s="145">
        <f t="shared" si="2"/>
        <v>0</v>
      </c>
      <c r="Q22" s="149">
        <f>'Eingabe Planung'!K21</f>
        <v>0</v>
      </c>
      <c r="R22" s="150">
        <f>'Eingabe Ist'!I20</f>
        <v>0</v>
      </c>
      <c r="S22" s="145">
        <f t="shared" si="3"/>
        <v>0</v>
      </c>
      <c r="T22" s="149">
        <f>'Eingabe Planung'!L21</f>
        <v>0</v>
      </c>
      <c r="U22" s="150">
        <f>'Eingabe Ist'!J20</f>
        <v>0</v>
      </c>
      <c r="V22" s="145">
        <f t="shared" si="4"/>
        <v>0</v>
      </c>
      <c r="W22" s="149">
        <f>'Eingabe Planung'!M21</f>
        <v>0</v>
      </c>
      <c r="X22" s="150">
        <f>'Eingabe Ist'!K20</f>
        <v>0</v>
      </c>
      <c r="Y22" s="145">
        <f t="shared" si="13"/>
        <v>0</v>
      </c>
      <c r="Z22" s="149">
        <f>'Eingabe Planung'!N21</f>
        <v>0</v>
      </c>
      <c r="AA22" s="150">
        <f>'Eingabe Ist'!L20</f>
        <v>0</v>
      </c>
      <c r="AB22" s="145">
        <f t="shared" si="14"/>
        <v>0</v>
      </c>
      <c r="AC22" s="149">
        <f>'Eingabe Planung'!O21</f>
        <v>0</v>
      </c>
      <c r="AD22" s="150">
        <f>'Eingabe Ist'!M20</f>
        <v>0</v>
      </c>
      <c r="AE22" s="145">
        <f t="shared" si="15"/>
        <v>0</v>
      </c>
      <c r="AF22" s="149">
        <f>'Eingabe Planung'!P21</f>
        <v>0</v>
      </c>
      <c r="AG22" s="150">
        <f>'Eingabe Ist'!N20</f>
        <v>0</v>
      </c>
      <c r="AH22" s="145">
        <f t="shared" si="16"/>
        <v>0</v>
      </c>
      <c r="AI22" s="149">
        <f>'Eingabe Planung'!Q21</f>
        <v>0</v>
      </c>
      <c r="AJ22" s="150">
        <f>'Eingabe Ist'!O20</f>
        <v>0</v>
      </c>
      <c r="AK22" s="145">
        <f t="shared" si="17"/>
        <v>0</v>
      </c>
      <c r="AL22" s="149">
        <f>'Eingabe Planung'!R21</f>
        <v>0</v>
      </c>
      <c r="AM22" s="150">
        <f>'Eingabe Ist'!P20</f>
        <v>0</v>
      </c>
      <c r="AN22" s="145">
        <f t="shared" si="18"/>
        <v>0</v>
      </c>
      <c r="AO22" s="149">
        <f>'Eingabe Planung'!S21</f>
        <v>0</v>
      </c>
      <c r="AP22" s="150">
        <f>'Eingabe Ist'!Q20</f>
        <v>0</v>
      </c>
      <c r="AQ22" s="145">
        <f t="shared" si="19"/>
        <v>0</v>
      </c>
      <c r="AR22" s="149">
        <f>'Eingabe Planung'!T21</f>
        <v>0</v>
      </c>
      <c r="AS22" s="146">
        <f>'Eingabe Ist'!R20</f>
        <v>0</v>
      </c>
      <c r="AT22" s="145">
        <f t="shared" si="20"/>
        <v>0</v>
      </c>
    </row>
    <row r="23" spans="2:46" ht="13.7" customHeight="1" thickTop="1" x14ac:dyDescent="0.2">
      <c r="B23" s="603">
        <f>'Eingabe Planung'!B22</f>
        <v>0</v>
      </c>
      <c r="C23" s="604">
        <f>'Eingabe Planung'!C22</f>
        <v>0</v>
      </c>
      <c r="D23" s="94"/>
      <c r="E23" s="599"/>
      <c r="F23" s="141"/>
      <c r="G23" s="599"/>
      <c r="H23" s="141"/>
      <c r="I23" s="599"/>
      <c r="J23" s="141"/>
      <c r="K23" s="606"/>
      <c r="L23" s="607"/>
      <c r="M23" s="608"/>
      <c r="N23" s="606"/>
      <c r="O23" s="607"/>
      <c r="P23" s="608">
        <f t="shared" ref="P23:P72" si="21">N23-O23</f>
        <v>0</v>
      </c>
      <c r="Q23" s="606"/>
      <c r="R23" s="607"/>
      <c r="S23" s="608">
        <f t="shared" ref="S23:S72" si="22">Q23-R23</f>
        <v>0</v>
      </c>
      <c r="T23" s="606"/>
      <c r="U23" s="609"/>
      <c r="V23" s="608">
        <f t="shared" ref="V23:V72" si="23">T23-U23</f>
        <v>0</v>
      </c>
      <c r="W23" s="606"/>
      <c r="X23" s="607"/>
      <c r="Y23" s="608">
        <f t="shared" ref="Y23:Y72" si="24">W23-X23</f>
        <v>0</v>
      </c>
      <c r="Z23" s="606"/>
      <c r="AA23" s="609"/>
      <c r="AB23" s="608">
        <f t="shared" ref="AB23:AB72" si="25">Z23-AA23</f>
        <v>0</v>
      </c>
      <c r="AC23" s="606"/>
      <c r="AD23" s="609"/>
      <c r="AE23" s="608">
        <f t="shared" ref="AE23:AE72" si="26">AC23-AD23</f>
        <v>0</v>
      </c>
      <c r="AF23" s="606"/>
      <c r="AG23" s="609"/>
      <c r="AH23" s="608">
        <f t="shared" ref="AH23:AH73" si="27">AF23-AG23</f>
        <v>0</v>
      </c>
      <c r="AI23" s="606"/>
      <c r="AJ23" s="609"/>
      <c r="AK23" s="608">
        <f t="shared" ref="AK23:AK72" si="28">AI23-AJ23</f>
        <v>0</v>
      </c>
      <c r="AL23" s="606"/>
      <c r="AM23" s="607"/>
      <c r="AN23" s="608">
        <f t="shared" ref="AN23:AN72" si="29">AL23-AM23</f>
        <v>0</v>
      </c>
      <c r="AO23" s="606"/>
      <c r="AP23" s="607"/>
      <c r="AQ23" s="608">
        <f t="shared" ref="AQ23:AQ55" si="30">AO23-AP23</f>
        <v>0</v>
      </c>
      <c r="AR23" s="606"/>
      <c r="AS23" s="610"/>
      <c r="AT23" s="611"/>
    </row>
    <row r="24" spans="2:46" ht="13.7" customHeight="1" thickBot="1" x14ac:dyDescent="0.25">
      <c r="B24" s="602">
        <f>'Eingabe Planung'!B23</f>
        <v>0</v>
      </c>
      <c r="C24" s="605">
        <f>'Eingabe Planung'!C23</f>
        <v>0</v>
      </c>
      <c r="D24" s="94"/>
      <c r="E24" s="600"/>
      <c r="F24" s="141"/>
      <c r="G24" s="600"/>
      <c r="H24" s="141"/>
      <c r="I24" s="600"/>
      <c r="J24" s="141"/>
      <c r="K24" s="612"/>
      <c r="L24" s="613"/>
      <c r="M24" s="614"/>
      <c r="N24" s="612"/>
      <c r="O24" s="615"/>
      <c r="P24" s="614">
        <f t="shared" si="21"/>
        <v>0</v>
      </c>
      <c r="Q24" s="612"/>
      <c r="R24" s="613"/>
      <c r="S24" s="614">
        <f t="shared" si="22"/>
        <v>0</v>
      </c>
      <c r="T24" s="612"/>
      <c r="U24" s="613"/>
      <c r="V24" s="614">
        <f t="shared" si="23"/>
        <v>0</v>
      </c>
      <c r="W24" s="612"/>
      <c r="X24" s="615"/>
      <c r="Y24" s="614">
        <f t="shared" si="24"/>
        <v>0</v>
      </c>
      <c r="Z24" s="612"/>
      <c r="AA24" s="613"/>
      <c r="AB24" s="614">
        <f t="shared" si="25"/>
        <v>0</v>
      </c>
      <c r="AC24" s="612"/>
      <c r="AD24" s="613"/>
      <c r="AE24" s="614">
        <f t="shared" si="26"/>
        <v>0</v>
      </c>
      <c r="AF24" s="612"/>
      <c r="AG24" s="613"/>
      <c r="AH24" s="614">
        <f t="shared" si="27"/>
        <v>0</v>
      </c>
      <c r="AI24" s="612"/>
      <c r="AJ24" s="613"/>
      <c r="AK24" s="614">
        <f t="shared" si="28"/>
        <v>0</v>
      </c>
      <c r="AL24" s="612"/>
      <c r="AM24" s="613"/>
      <c r="AN24" s="614">
        <f t="shared" si="29"/>
        <v>0</v>
      </c>
      <c r="AO24" s="612"/>
      <c r="AP24" s="615"/>
      <c r="AQ24" s="614">
        <f t="shared" si="30"/>
        <v>0</v>
      </c>
      <c r="AR24" s="612"/>
      <c r="AS24" s="616"/>
      <c r="AT24" s="617"/>
    </row>
    <row r="25" spans="2:46" ht="13.7" customHeight="1" thickTop="1" thickBot="1" x14ac:dyDescent="0.25">
      <c r="B25" s="77" t="str">
        <f>'Eingabe Planung'!B24</f>
        <v>Ertrag</v>
      </c>
      <c r="C25" s="154">
        <f>'Eingabe Planung'!C24</f>
        <v>0</v>
      </c>
      <c r="D25" s="94"/>
      <c r="E25" s="601"/>
      <c r="F25" s="141"/>
      <c r="G25" s="601"/>
      <c r="H25" s="141"/>
      <c r="I25" s="601"/>
      <c r="J25" s="141"/>
      <c r="K25" s="618"/>
      <c r="L25" s="619"/>
      <c r="M25" s="620"/>
      <c r="N25" s="618"/>
      <c r="O25" s="621"/>
      <c r="P25" s="620">
        <f t="shared" si="21"/>
        <v>0</v>
      </c>
      <c r="Q25" s="618"/>
      <c r="R25" s="619"/>
      <c r="S25" s="620">
        <f t="shared" si="22"/>
        <v>0</v>
      </c>
      <c r="T25" s="618"/>
      <c r="U25" s="621"/>
      <c r="V25" s="620">
        <f t="shared" si="23"/>
        <v>0</v>
      </c>
      <c r="W25" s="618"/>
      <c r="X25" s="621"/>
      <c r="Y25" s="620">
        <f t="shared" si="24"/>
        <v>0</v>
      </c>
      <c r="Z25" s="618"/>
      <c r="AA25" s="619"/>
      <c r="AB25" s="620">
        <f t="shared" si="25"/>
        <v>0</v>
      </c>
      <c r="AC25" s="618"/>
      <c r="AD25" s="621"/>
      <c r="AE25" s="620">
        <f t="shared" si="26"/>
        <v>0</v>
      </c>
      <c r="AF25" s="618"/>
      <c r="AG25" s="621"/>
      <c r="AH25" s="620">
        <f t="shared" si="27"/>
        <v>0</v>
      </c>
      <c r="AI25" s="618"/>
      <c r="AJ25" s="621"/>
      <c r="AK25" s="620">
        <f t="shared" si="28"/>
        <v>0</v>
      </c>
      <c r="AL25" s="618"/>
      <c r="AM25" s="619"/>
      <c r="AN25" s="620">
        <f t="shared" si="29"/>
        <v>0</v>
      </c>
      <c r="AO25" s="618"/>
      <c r="AP25" s="621"/>
      <c r="AQ25" s="620">
        <f t="shared" si="30"/>
        <v>0</v>
      </c>
      <c r="AR25" s="618"/>
      <c r="AS25" s="622"/>
      <c r="AT25" s="623"/>
    </row>
    <row r="26" spans="2:46" s="38" customFormat="1" ht="18" customHeight="1" thickTop="1" thickBot="1" x14ac:dyDescent="0.25">
      <c r="B26" s="60" t="str">
        <f>'Eingabe Planung'!B25</f>
        <v xml:space="preserve"> Summe Einnahmen</v>
      </c>
      <c r="C26" s="155">
        <f>'Eingabe Planung'!C25</f>
        <v>0</v>
      </c>
      <c r="D26" s="95"/>
      <c r="E26" s="156">
        <f>'Eingabe Planung'!E25</f>
        <v>0</v>
      </c>
      <c r="F26" s="83"/>
      <c r="G26" s="156">
        <f>'Eingabe Ist'!E22</f>
        <v>0</v>
      </c>
      <c r="H26" s="83"/>
      <c r="I26" s="156">
        <f>G26-E26</f>
        <v>0</v>
      </c>
      <c r="J26" s="83"/>
      <c r="K26" s="157">
        <f>'Eingabe Planung'!I25</f>
        <v>0</v>
      </c>
      <c r="L26" s="158">
        <f>'Eingabe Ist'!G22</f>
        <v>0</v>
      </c>
      <c r="M26" s="159">
        <f>L26-K26</f>
        <v>0</v>
      </c>
      <c r="N26" s="157">
        <f>'Eingabe Planung'!J25</f>
        <v>0</v>
      </c>
      <c r="O26" s="158">
        <f>'Eingabe Ist'!H22</f>
        <v>0</v>
      </c>
      <c r="P26" s="159">
        <f>O26-N26</f>
        <v>0</v>
      </c>
      <c r="Q26" s="157">
        <f>'Eingabe Planung'!K25</f>
        <v>0</v>
      </c>
      <c r="R26" s="158">
        <f>'Eingabe Ist'!I22</f>
        <v>0</v>
      </c>
      <c r="S26" s="159">
        <f>R26-Q26</f>
        <v>0</v>
      </c>
      <c r="T26" s="157">
        <f>'Eingabe Planung'!L25</f>
        <v>0</v>
      </c>
      <c r="U26" s="158">
        <f>'Eingabe Ist'!J22</f>
        <v>0</v>
      </c>
      <c r="V26" s="159">
        <f>U26-T26</f>
        <v>0</v>
      </c>
      <c r="W26" s="157">
        <f>'Eingabe Planung'!M25</f>
        <v>0</v>
      </c>
      <c r="X26" s="158">
        <f>'Eingabe Ist'!K22</f>
        <v>0</v>
      </c>
      <c r="Y26" s="159">
        <f>X26-W26</f>
        <v>0</v>
      </c>
      <c r="Z26" s="157">
        <f>'Eingabe Planung'!N25</f>
        <v>0</v>
      </c>
      <c r="AA26" s="158">
        <f>'Eingabe Ist'!L22</f>
        <v>0</v>
      </c>
      <c r="AB26" s="159">
        <f>AA26-Z26</f>
        <v>0</v>
      </c>
      <c r="AC26" s="157">
        <f>'Eingabe Planung'!O25</f>
        <v>0</v>
      </c>
      <c r="AD26" s="158">
        <f>'Eingabe Ist'!M22</f>
        <v>0</v>
      </c>
      <c r="AE26" s="159">
        <f>AD26-AC26</f>
        <v>0</v>
      </c>
      <c r="AF26" s="157">
        <f>'Eingabe Planung'!P25</f>
        <v>0</v>
      </c>
      <c r="AG26" s="158">
        <f>'Eingabe Ist'!N22</f>
        <v>0</v>
      </c>
      <c r="AH26" s="159">
        <f>AG26-AF26</f>
        <v>0</v>
      </c>
      <c r="AI26" s="157">
        <f>'Eingabe Planung'!Q25</f>
        <v>0</v>
      </c>
      <c r="AJ26" s="158">
        <f>'Eingabe Ist'!O22</f>
        <v>0</v>
      </c>
      <c r="AK26" s="159">
        <f>AJ26-AI26</f>
        <v>0</v>
      </c>
      <c r="AL26" s="157">
        <f>'Eingabe Planung'!R25</f>
        <v>0</v>
      </c>
      <c r="AM26" s="158">
        <f>'Eingabe Ist'!P22</f>
        <v>0</v>
      </c>
      <c r="AN26" s="159">
        <f>AM26-AL26</f>
        <v>0</v>
      </c>
      <c r="AO26" s="157">
        <f>'Eingabe Planung'!S25</f>
        <v>0</v>
      </c>
      <c r="AP26" s="158">
        <f>'Eingabe Ist'!Q22</f>
        <v>0</v>
      </c>
      <c r="AQ26" s="159">
        <f>AP26-AO26</f>
        <v>0</v>
      </c>
      <c r="AR26" s="157">
        <f>'Eingabe Planung'!T25</f>
        <v>0</v>
      </c>
      <c r="AS26" s="160">
        <f>'Eingabe Ist'!R22</f>
        <v>0</v>
      </c>
      <c r="AT26" s="159">
        <f>AS26-AR26</f>
        <v>0</v>
      </c>
    </row>
    <row r="27" spans="2:46" s="15" customFormat="1" ht="10.15" customHeight="1" thickTop="1" x14ac:dyDescent="0.2">
      <c r="B27" s="82"/>
      <c r="C27" s="95"/>
      <c r="D27" s="95"/>
      <c r="E27" s="75"/>
      <c r="F27" s="78"/>
      <c r="G27" s="75"/>
      <c r="H27" s="78"/>
      <c r="I27" s="75"/>
      <c r="J27" s="78"/>
      <c r="K27" s="83"/>
      <c r="L27" s="83"/>
      <c r="M27" s="161"/>
      <c r="N27" s="83"/>
      <c r="O27" s="83"/>
      <c r="P27" s="161">
        <f t="shared" si="21"/>
        <v>0</v>
      </c>
      <c r="Q27" s="83"/>
      <c r="R27" s="83"/>
      <c r="S27" s="161">
        <f t="shared" si="22"/>
        <v>0</v>
      </c>
      <c r="T27" s="83"/>
      <c r="U27" s="83"/>
      <c r="V27" s="161">
        <f t="shared" si="23"/>
        <v>0</v>
      </c>
      <c r="W27" s="83"/>
      <c r="X27" s="83"/>
      <c r="Y27" s="161">
        <f t="shared" si="24"/>
        <v>0</v>
      </c>
      <c r="Z27" s="83"/>
      <c r="AA27" s="83"/>
      <c r="AB27" s="161">
        <f t="shared" si="25"/>
        <v>0</v>
      </c>
      <c r="AC27" s="83"/>
      <c r="AD27" s="83"/>
      <c r="AE27" s="161">
        <f t="shared" si="26"/>
        <v>0</v>
      </c>
      <c r="AF27" s="83"/>
      <c r="AG27" s="83"/>
      <c r="AH27" s="161">
        <f t="shared" si="27"/>
        <v>0</v>
      </c>
      <c r="AI27" s="83"/>
      <c r="AJ27" s="83"/>
      <c r="AK27" s="161">
        <f t="shared" si="28"/>
        <v>0</v>
      </c>
      <c r="AL27" s="83"/>
      <c r="AM27" s="83"/>
      <c r="AN27" s="161">
        <f t="shared" si="29"/>
        <v>0</v>
      </c>
      <c r="AO27" s="83"/>
      <c r="AP27" s="83"/>
      <c r="AQ27" s="161"/>
      <c r="AR27" s="83"/>
      <c r="AS27" s="161">
        <f>'Eingabe Ist'!R23</f>
        <v>0</v>
      </c>
      <c r="AT27" s="83"/>
    </row>
    <row r="28" spans="2:46" s="15" customFormat="1" ht="18" customHeight="1" thickBot="1" x14ac:dyDescent="0.25">
      <c r="B28" s="297" t="str">
        <f>'Eingabe Planung'!B27</f>
        <v>Aufwände</v>
      </c>
      <c r="C28" s="95"/>
      <c r="D28" s="95"/>
      <c r="E28" s="75"/>
      <c r="F28" s="78"/>
      <c r="G28" s="75"/>
      <c r="H28" s="78"/>
      <c r="I28" s="75"/>
      <c r="J28" s="78"/>
      <c r="K28" s="83"/>
      <c r="L28" s="83"/>
      <c r="M28" s="161"/>
      <c r="N28" s="83"/>
      <c r="O28" s="83"/>
      <c r="P28" s="161">
        <f t="shared" si="21"/>
        <v>0</v>
      </c>
      <c r="Q28" s="83"/>
      <c r="R28" s="83"/>
      <c r="S28" s="161">
        <f t="shared" si="22"/>
        <v>0</v>
      </c>
      <c r="T28" s="83"/>
      <c r="U28" s="83"/>
      <c r="V28" s="161">
        <f t="shared" si="23"/>
        <v>0</v>
      </c>
      <c r="W28" s="83"/>
      <c r="X28" s="83"/>
      <c r="Y28" s="161">
        <f t="shared" si="24"/>
        <v>0</v>
      </c>
      <c r="Z28" s="83"/>
      <c r="AA28" s="83"/>
      <c r="AB28" s="161">
        <f t="shared" si="25"/>
        <v>0</v>
      </c>
      <c r="AC28" s="83"/>
      <c r="AD28" s="83"/>
      <c r="AE28" s="161">
        <f t="shared" si="26"/>
        <v>0</v>
      </c>
      <c r="AF28" s="83"/>
      <c r="AG28" s="83"/>
      <c r="AH28" s="161">
        <f t="shared" si="27"/>
        <v>0</v>
      </c>
      <c r="AI28" s="83"/>
      <c r="AJ28" s="83"/>
      <c r="AK28" s="161">
        <f t="shared" si="28"/>
        <v>0</v>
      </c>
      <c r="AL28" s="83"/>
      <c r="AM28" s="83"/>
      <c r="AN28" s="161">
        <f t="shared" si="29"/>
        <v>0</v>
      </c>
      <c r="AO28" s="83"/>
      <c r="AP28" s="83"/>
      <c r="AQ28" s="161">
        <f t="shared" si="30"/>
        <v>0</v>
      </c>
      <c r="AR28" s="83"/>
      <c r="AS28" s="161">
        <f>'Eingabe Ist'!R24</f>
        <v>0</v>
      </c>
      <c r="AT28" s="83"/>
    </row>
    <row r="29" spans="2:46" ht="13.7" customHeight="1" thickTop="1" x14ac:dyDescent="0.2">
      <c r="B29" s="134" t="str">
        <f>'Eingabe Planung'!B28</f>
        <v>Aufwand Pflanzenbau</v>
      </c>
      <c r="C29" s="162">
        <f>'Eingabe Planung'!C28</f>
        <v>0</v>
      </c>
      <c r="D29" s="163"/>
      <c r="E29" s="101">
        <f>'Eingabe Planung'!E28</f>
        <v>0</v>
      </c>
      <c r="F29" s="164"/>
      <c r="G29" s="101">
        <f>'Eingabe Ist'!E25</f>
        <v>0</v>
      </c>
      <c r="H29" s="84"/>
      <c r="I29" s="165">
        <f t="shared" ref="I29:I71" si="31">E29-G29</f>
        <v>0</v>
      </c>
      <c r="J29" s="84"/>
      <c r="K29" s="166">
        <f>'Eingabe Planung'!I28</f>
        <v>0</v>
      </c>
      <c r="L29" s="167">
        <f>'Eingabe Ist'!G25</f>
        <v>0</v>
      </c>
      <c r="M29" s="168">
        <f>K29-L29</f>
        <v>0</v>
      </c>
      <c r="N29" s="166">
        <f>'Eingabe Planung'!J28</f>
        <v>0</v>
      </c>
      <c r="O29" s="167">
        <f>'Eingabe Ist'!H25</f>
        <v>0</v>
      </c>
      <c r="P29" s="168">
        <f t="shared" si="21"/>
        <v>0</v>
      </c>
      <c r="Q29" s="166">
        <f>'Eingabe Planung'!K28</f>
        <v>0</v>
      </c>
      <c r="R29" s="167">
        <f>'Eingabe Ist'!I25</f>
        <v>0</v>
      </c>
      <c r="S29" s="168">
        <f t="shared" si="22"/>
        <v>0</v>
      </c>
      <c r="T29" s="166">
        <f>'Eingabe Planung'!L28</f>
        <v>0</v>
      </c>
      <c r="U29" s="167">
        <f>'Eingabe Ist'!J25</f>
        <v>0</v>
      </c>
      <c r="V29" s="168">
        <f t="shared" si="23"/>
        <v>0</v>
      </c>
      <c r="W29" s="166">
        <f>'Eingabe Planung'!M28</f>
        <v>0</v>
      </c>
      <c r="X29" s="167">
        <f>'Eingabe Ist'!K25</f>
        <v>0</v>
      </c>
      <c r="Y29" s="168">
        <f t="shared" si="24"/>
        <v>0</v>
      </c>
      <c r="Z29" s="166">
        <f>'Eingabe Planung'!N28</f>
        <v>0</v>
      </c>
      <c r="AA29" s="167">
        <f>'Eingabe Ist'!L25</f>
        <v>0</v>
      </c>
      <c r="AB29" s="168">
        <f t="shared" si="25"/>
        <v>0</v>
      </c>
      <c r="AC29" s="166">
        <f>'Eingabe Planung'!O28</f>
        <v>0</v>
      </c>
      <c r="AD29" s="167">
        <f>'Eingabe Ist'!M25</f>
        <v>0</v>
      </c>
      <c r="AE29" s="168">
        <f t="shared" si="26"/>
        <v>0</v>
      </c>
      <c r="AF29" s="166">
        <f>'Eingabe Planung'!P28</f>
        <v>0</v>
      </c>
      <c r="AG29" s="167">
        <f>'Eingabe Ist'!N25</f>
        <v>0</v>
      </c>
      <c r="AH29" s="168">
        <f t="shared" si="27"/>
        <v>0</v>
      </c>
      <c r="AI29" s="166">
        <f>'Eingabe Planung'!Q28</f>
        <v>0</v>
      </c>
      <c r="AJ29" s="167">
        <f>'Eingabe Ist'!O25</f>
        <v>0</v>
      </c>
      <c r="AK29" s="168">
        <f t="shared" si="28"/>
        <v>0</v>
      </c>
      <c r="AL29" s="166">
        <f>'Eingabe Planung'!R28</f>
        <v>0</v>
      </c>
      <c r="AM29" s="167">
        <f>'Eingabe Ist'!P25</f>
        <v>0</v>
      </c>
      <c r="AN29" s="168">
        <f t="shared" si="29"/>
        <v>0</v>
      </c>
      <c r="AO29" s="166">
        <f>'Eingabe Planung'!S28</f>
        <v>0</v>
      </c>
      <c r="AP29" s="167">
        <f>'Eingabe Ist'!Q25</f>
        <v>0</v>
      </c>
      <c r="AQ29" s="168">
        <f t="shared" si="30"/>
        <v>0</v>
      </c>
      <c r="AR29" s="166">
        <f>'Eingabe Planung'!T28</f>
        <v>0</v>
      </c>
      <c r="AS29" s="167">
        <f>'Eingabe Ist'!R25</f>
        <v>0</v>
      </c>
      <c r="AT29" s="168">
        <f t="shared" ref="AT29:AT48" si="32">AR29-AS29</f>
        <v>0</v>
      </c>
    </row>
    <row r="30" spans="2:46" ht="13.7" customHeight="1" x14ac:dyDescent="0.2">
      <c r="B30" s="133" t="str">
        <f>'Eingabe Planung'!B29</f>
        <v>Aufwand Tierhaltung</v>
      </c>
      <c r="C30" s="169">
        <f>'Eingabe Planung'!C29</f>
        <v>0</v>
      </c>
      <c r="D30" s="163"/>
      <c r="E30" s="170">
        <f>'Eingabe Planung'!E29</f>
        <v>0</v>
      </c>
      <c r="F30" s="164"/>
      <c r="G30" s="170">
        <f>'Eingabe Ist'!E26</f>
        <v>0</v>
      </c>
      <c r="H30" s="84"/>
      <c r="I30" s="171">
        <f t="shared" si="31"/>
        <v>0</v>
      </c>
      <c r="J30" s="84"/>
      <c r="K30" s="172">
        <f>'Eingabe Planung'!I29</f>
        <v>0</v>
      </c>
      <c r="L30" s="173">
        <f>'Eingabe Ist'!G26</f>
        <v>0</v>
      </c>
      <c r="M30" s="174">
        <f t="shared" ref="M30:M45" si="33">K30-L30</f>
        <v>0</v>
      </c>
      <c r="N30" s="172">
        <f>'Eingabe Planung'!J29</f>
        <v>0</v>
      </c>
      <c r="O30" s="173">
        <f>'Eingabe Ist'!H26</f>
        <v>0</v>
      </c>
      <c r="P30" s="174">
        <f t="shared" si="21"/>
        <v>0</v>
      </c>
      <c r="Q30" s="172">
        <f>'Eingabe Planung'!K29</f>
        <v>0</v>
      </c>
      <c r="R30" s="173">
        <f>'Eingabe Ist'!I26</f>
        <v>0</v>
      </c>
      <c r="S30" s="174">
        <f t="shared" si="22"/>
        <v>0</v>
      </c>
      <c r="T30" s="172">
        <f>'Eingabe Planung'!L29</f>
        <v>0</v>
      </c>
      <c r="U30" s="173">
        <f>'Eingabe Ist'!J26</f>
        <v>0</v>
      </c>
      <c r="V30" s="174">
        <f t="shared" si="23"/>
        <v>0</v>
      </c>
      <c r="W30" s="172">
        <f>'Eingabe Planung'!M29</f>
        <v>0</v>
      </c>
      <c r="X30" s="173">
        <f>'Eingabe Ist'!K26</f>
        <v>0</v>
      </c>
      <c r="Y30" s="174">
        <f t="shared" si="24"/>
        <v>0</v>
      </c>
      <c r="Z30" s="172">
        <f>'Eingabe Planung'!N29</f>
        <v>0</v>
      </c>
      <c r="AA30" s="173">
        <f>'Eingabe Ist'!L26</f>
        <v>0</v>
      </c>
      <c r="AB30" s="174">
        <f t="shared" si="25"/>
        <v>0</v>
      </c>
      <c r="AC30" s="172">
        <f>'Eingabe Planung'!O29</f>
        <v>0</v>
      </c>
      <c r="AD30" s="173">
        <f>'Eingabe Ist'!M26</f>
        <v>0</v>
      </c>
      <c r="AE30" s="174">
        <f t="shared" si="26"/>
        <v>0</v>
      </c>
      <c r="AF30" s="172">
        <f>'Eingabe Planung'!P29</f>
        <v>0</v>
      </c>
      <c r="AG30" s="173">
        <f>'Eingabe Ist'!N26</f>
        <v>0</v>
      </c>
      <c r="AH30" s="174">
        <f t="shared" si="27"/>
        <v>0</v>
      </c>
      <c r="AI30" s="172">
        <f>'Eingabe Planung'!Q29</f>
        <v>0</v>
      </c>
      <c r="AJ30" s="173">
        <f>'Eingabe Ist'!O26</f>
        <v>0</v>
      </c>
      <c r="AK30" s="174">
        <f t="shared" si="28"/>
        <v>0</v>
      </c>
      <c r="AL30" s="172">
        <f>'Eingabe Planung'!R29</f>
        <v>0</v>
      </c>
      <c r="AM30" s="173">
        <f>'Eingabe Ist'!P26</f>
        <v>0</v>
      </c>
      <c r="AN30" s="174">
        <f t="shared" si="29"/>
        <v>0</v>
      </c>
      <c r="AO30" s="172">
        <f>'Eingabe Planung'!S29</f>
        <v>0</v>
      </c>
      <c r="AP30" s="173">
        <f>'Eingabe Ist'!Q26</f>
        <v>0</v>
      </c>
      <c r="AQ30" s="174">
        <f t="shared" si="30"/>
        <v>0</v>
      </c>
      <c r="AR30" s="172">
        <f>'Eingabe Planung'!T29</f>
        <v>0</v>
      </c>
      <c r="AS30" s="173">
        <f>'Eingabe Ist'!R26</f>
        <v>0</v>
      </c>
      <c r="AT30" s="174">
        <f t="shared" si="32"/>
        <v>0</v>
      </c>
    </row>
    <row r="31" spans="2:46" ht="13.7" customHeight="1" x14ac:dyDescent="0.2">
      <c r="B31" s="133" t="str">
        <f>'Eingabe Planung'!B30</f>
        <v>Arbeiten durch Dritte</v>
      </c>
      <c r="C31" s="169">
        <f>'Eingabe Planung'!C30</f>
        <v>0</v>
      </c>
      <c r="D31" s="163"/>
      <c r="E31" s="170">
        <f>'Eingabe Planung'!E30</f>
        <v>0</v>
      </c>
      <c r="F31" s="164"/>
      <c r="G31" s="170">
        <f>'Eingabe Ist'!E27</f>
        <v>0</v>
      </c>
      <c r="H31" s="84"/>
      <c r="I31" s="171">
        <f t="shared" si="31"/>
        <v>0</v>
      </c>
      <c r="J31" s="84"/>
      <c r="K31" s="172">
        <f>'Eingabe Planung'!I30</f>
        <v>0</v>
      </c>
      <c r="L31" s="173">
        <f>'Eingabe Ist'!G27</f>
        <v>0</v>
      </c>
      <c r="M31" s="174">
        <f t="shared" si="33"/>
        <v>0</v>
      </c>
      <c r="N31" s="172">
        <f>'Eingabe Planung'!J30</f>
        <v>0</v>
      </c>
      <c r="O31" s="173">
        <f>'Eingabe Ist'!H27</f>
        <v>0</v>
      </c>
      <c r="P31" s="174">
        <f t="shared" si="21"/>
        <v>0</v>
      </c>
      <c r="Q31" s="172">
        <f>'Eingabe Planung'!K30</f>
        <v>0</v>
      </c>
      <c r="R31" s="173">
        <f>'Eingabe Ist'!I27</f>
        <v>0</v>
      </c>
      <c r="S31" s="174">
        <f t="shared" si="22"/>
        <v>0</v>
      </c>
      <c r="T31" s="172">
        <f>'Eingabe Planung'!L30</f>
        <v>0</v>
      </c>
      <c r="U31" s="173">
        <f>'Eingabe Ist'!J27</f>
        <v>0</v>
      </c>
      <c r="V31" s="174">
        <f t="shared" si="23"/>
        <v>0</v>
      </c>
      <c r="W31" s="172">
        <f>'Eingabe Planung'!M30</f>
        <v>0</v>
      </c>
      <c r="X31" s="173">
        <f>'Eingabe Ist'!K27</f>
        <v>0</v>
      </c>
      <c r="Y31" s="174">
        <f t="shared" si="24"/>
        <v>0</v>
      </c>
      <c r="Z31" s="172">
        <f>'Eingabe Planung'!N30</f>
        <v>0</v>
      </c>
      <c r="AA31" s="173">
        <f>'Eingabe Ist'!L27</f>
        <v>0</v>
      </c>
      <c r="AB31" s="174">
        <f t="shared" si="25"/>
        <v>0</v>
      </c>
      <c r="AC31" s="172">
        <f>'Eingabe Planung'!O30</f>
        <v>0</v>
      </c>
      <c r="AD31" s="173">
        <f>'Eingabe Ist'!M27</f>
        <v>0</v>
      </c>
      <c r="AE31" s="174">
        <f t="shared" si="26"/>
        <v>0</v>
      </c>
      <c r="AF31" s="172">
        <f>'Eingabe Planung'!P30</f>
        <v>0</v>
      </c>
      <c r="AG31" s="173">
        <f>'Eingabe Ist'!N27</f>
        <v>0</v>
      </c>
      <c r="AH31" s="174">
        <f t="shared" si="27"/>
        <v>0</v>
      </c>
      <c r="AI31" s="172">
        <f>'Eingabe Planung'!Q30</f>
        <v>0</v>
      </c>
      <c r="AJ31" s="173">
        <f>'Eingabe Ist'!O27</f>
        <v>0</v>
      </c>
      <c r="AK31" s="174">
        <f t="shared" si="28"/>
        <v>0</v>
      </c>
      <c r="AL31" s="172">
        <f>'Eingabe Planung'!R30</f>
        <v>0</v>
      </c>
      <c r="AM31" s="173">
        <f>'Eingabe Ist'!P27</f>
        <v>0</v>
      </c>
      <c r="AN31" s="174">
        <f t="shared" si="29"/>
        <v>0</v>
      </c>
      <c r="AO31" s="172">
        <f>'Eingabe Planung'!S30</f>
        <v>0</v>
      </c>
      <c r="AP31" s="173">
        <f>'Eingabe Ist'!Q27</f>
        <v>0</v>
      </c>
      <c r="AQ31" s="174">
        <f t="shared" si="30"/>
        <v>0</v>
      </c>
      <c r="AR31" s="172">
        <f>'Eingabe Planung'!T30</f>
        <v>0</v>
      </c>
      <c r="AS31" s="173">
        <f>'Eingabe Ist'!R27</f>
        <v>0</v>
      </c>
      <c r="AT31" s="174">
        <f t="shared" si="32"/>
        <v>0</v>
      </c>
    </row>
    <row r="32" spans="2:46" ht="13.7" customHeight="1" x14ac:dyDescent="0.2">
      <c r="B32" s="133" t="str">
        <f>'Eingabe Planung'!B31</f>
        <v>Verbrauchsmaterial und Aufw. Direktvermarktung</v>
      </c>
      <c r="C32" s="169">
        <f>'Eingabe Planung'!C31</f>
        <v>0</v>
      </c>
      <c r="D32" s="163"/>
      <c r="E32" s="170">
        <f>'Eingabe Planung'!E31</f>
        <v>0</v>
      </c>
      <c r="F32" s="164"/>
      <c r="G32" s="170">
        <f>'Eingabe Ist'!E28</f>
        <v>0</v>
      </c>
      <c r="H32" s="84"/>
      <c r="I32" s="171">
        <f t="shared" si="31"/>
        <v>0</v>
      </c>
      <c r="J32" s="84"/>
      <c r="K32" s="172">
        <f>'Eingabe Planung'!I31</f>
        <v>0</v>
      </c>
      <c r="L32" s="173">
        <f>'Eingabe Ist'!G28</f>
        <v>0</v>
      </c>
      <c r="M32" s="174">
        <f t="shared" si="33"/>
        <v>0</v>
      </c>
      <c r="N32" s="172">
        <f>'Eingabe Planung'!J31</f>
        <v>0</v>
      </c>
      <c r="O32" s="173">
        <f>'Eingabe Ist'!H28</f>
        <v>0</v>
      </c>
      <c r="P32" s="174">
        <f t="shared" si="21"/>
        <v>0</v>
      </c>
      <c r="Q32" s="172">
        <f>'Eingabe Planung'!K31</f>
        <v>0</v>
      </c>
      <c r="R32" s="173">
        <f>'Eingabe Ist'!I28</f>
        <v>0</v>
      </c>
      <c r="S32" s="174">
        <f t="shared" si="22"/>
        <v>0</v>
      </c>
      <c r="T32" s="172">
        <f>'Eingabe Planung'!L31</f>
        <v>0</v>
      </c>
      <c r="U32" s="173">
        <f>'Eingabe Ist'!J28</f>
        <v>0</v>
      </c>
      <c r="V32" s="174">
        <f t="shared" si="23"/>
        <v>0</v>
      </c>
      <c r="W32" s="172">
        <f>'Eingabe Planung'!M31</f>
        <v>0</v>
      </c>
      <c r="X32" s="173">
        <f>'Eingabe Ist'!K28</f>
        <v>0</v>
      </c>
      <c r="Y32" s="174">
        <f t="shared" si="24"/>
        <v>0</v>
      </c>
      <c r="Z32" s="172">
        <f>'Eingabe Planung'!N31</f>
        <v>0</v>
      </c>
      <c r="AA32" s="173">
        <f>'Eingabe Ist'!L28</f>
        <v>0</v>
      </c>
      <c r="AB32" s="174">
        <f t="shared" si="25"/>
        <v>0</v>
      </c>
      <c r="AC32" s="172">
        <f>'Eingabe Planung'!O31</f>
        <v>0</v>
      </c>
      <c r="AD32" s="173">
        <f>'Eingabe Ist'!M28</f>
        <v>0</v>
      </c>
      <c r="AE32" s="174">
        <f t="shared" si="26"/>
        <v>0</v>
      </c>
      <c r="AF32" s="172">
        <f>'Eingabe Planung'!P31</f>
        <v>0</v>
      </c>
      <c r="AG32" s="173">
        <f>'Eingabe Ist'!N28</f>
        <v>0</v>
      </c>
      <c r="AH32" s="174">
        <f t="shared" si="27"/>
        <v>0</v>
      </c>
      <c r="AI32" s="172">
        <f>'Eingabe Planung'!Q31</f>
        <v>0</v>
      </c>
      <c r="AJ32" s="173">
        <f>'Eingabe Ist'!O28</f>
        <v>0</v>
      </c>
      <c r="AK32" s="174">
        <f t="shared" si="28"/>
        <v>0</v>
      </c>
      <c r="AL32" s="172">
        <f>'Eingabe Planung'!R31</f>
        <v>0</v>
      </c>
      <c r="AM32" s="173">
        <f>'Eingabe Ist'!P28</f>
        <v>0</v>
      </c>
      <c r="AN32" s="174">
        <f t="shared" si="29"/>
        <v>0</v>
      </c>
      <c r="AO32" s="172">
        <f>'Eingabe Planung'!S31</f>
        <v>0</v>
      </c>
      <c r="AP32" s="173">
        <f>'Eingabe Ist'!Q28</f>
        <v>0</v>
      </c>
      <c r="AQ32" s="174">
        <f t="shared" si="30"/>
        <v>0</v>
      </c>
      <c r="AR32" s="172">
        <f>'Eingabe Planung'!T31</f>
        <v>0</v>
      </c>
      <c r="AS32" s="173">
        <f>'Eingabe Ist'!R28</f>
        <v>0</v>
      </c>
      <c r="AT32" s="174">
        <f t="shared" si="32"/>
        <v>0</v>
      </c>
    </row>
    <row r="33" spans="2:46" ht="13.7" customHeight="1" x14ac:dyDescent="0.2">
      <c r="B33" s="133" t="str">
        <f>'Eingabe Planung'!B32</f>
        <v>Personalaufwand</v>
      </c>
      <c r="C33" s="169">
        <f>'Eingabe Planung'!C32</f>
        <v>0</v>
      </c>
      <c r="D33" s="163"/>
      <c r="E33" s="170">
        <f>'Eingabe Planung'!E32</f>
        <v>0</v>
      </c>
      <c r="F33" s="164"/>
      <c r="G33" s="170">
        <f>'Eingabe Ist'!E29</f>
        <v>0</v>
      </c>
      <c r="H33" s="84"/>
      <c r="I33" s="171">
        <f t="shared" si="31"/>
        <v>0</v>
      </c>
      <c r="J33" s="84"/>
      <c r="K33" s="172">
        <f>'Eingabe Planung'!I32</f>
        <v>0</v>
      </c>
      <c r="L33" s="173">
        <f>'Eingabe Ist'!G29</f>
        <v>0</v>
      </c>
      <c r="M33" s="174">
        <f t="shared" si="33"/>
        <v>0</v>
      </c>
      <c r="N33" s="172">
        <f>'Eingabe Planung'!J32</f>
        <v>0</v>
      </c>
      <c r="O33" s="173">
        <f>'Eingabe Ist'!H29</f>
        <v>0</v>
      </c>
      <c r="P33" s="174">
        <f t="shared" si="21"/>
        <v>0</v>
      </c>
      <c r="Q33" s="172">
        <f>'Eingabe Planung'!K32</f>
        <v>0</v>
      </c>
      <c r="R33" s="173">
        <f>'Eingabe Ist'!I29</f>
        <v>0</v>
      </c>
      <c r="S33" s="174">
        <f t="shared" si="22"/>
        <v>0</v>
      </c>
      <c r="T33" s="172">
        <f>'Eingabe Planung'!L32</f>
        <v>0</v>
      </c>
      <c r="U33" s="173">
        <f>'Eingabe Ist'!J29</f>
        <v>0</v>
      </c>
      <c r="V33" s="174">
        <f t="shared" si="23"/>
        <v>0</v>
      </c>
      <c r="W33" s="172">
        <f>'Eingabe Planung'!M32</f>
        <v>0</v>
      </c>
      <c r="X33" s="173">
        <f>'Eingabe Ist'!K29</f>
        <v>0</v>
      </c>
      <c r="Y33" s="174">
        <f t="shared" si="24"/>
        <v>0</v>
      </c>
      <c r="Z33" s="172">
        <f>'Eingabe Planung'!N32</f>
        <v>0</v>
      </c>
      <c r="AA33" s="173">
        <f>'Eingabe Ist'!L29</f>
        <v>0</v>
      </c>
      <c r="AB33" s="174">
        <f t="shared" si="25"/>
        <v>0</v>
      </c>
      <c r="AC33" s="172">
        <f>'Eingabe Planung'!O32</f>
        <v>0</v>
      </c>
      <c r="AD33" s="173">
        <f>'Eingabe Ist'!M29</f>
        <v>0</v>
      </c>
      <c r="AE33" s="174">
        <f t="shared" si="26"/>
        <v>0</v>
      </c>
      <c r="AF33" s="172">
        <f>'Eingabe Planung'!P32</f>
        <v>0</v>
      </c>
      <c r="AG33" s="173">
        <f>'Eingabe Ist'!N29</f>
        <v>0</v>
      </c>
      <c r="AH33" s="174">
        <f t="shared" si="27"/>
        <v>0</v>
      </c>
      <c r="AI33" s="172">
        <f>'Eingabe Planung'!Q32</f>
        <v>0</v>
      </c>
      <c r="AJ33" s="173">
        <f>'Eingabe Ist'!O29</f>
        <v>0</v>
      </c>
      <c r="AK33" s="174">
        <f t="shared" si="28"/>
        <v>0</v>
      </c>
      <c r="AL33" s="172">
        <f>'Eingabe Planung'!R32</f>
        <v>0</v>
      </c>
      <c r="AM33" s="173">
        <f>'Eingabe Ist'!P29</f>
        <v>0</v>
      </c>
      <c r="AN33" s="174">
        <f t="shared" si="29"/>
        <v>0</v>
      </c>
      <c r="AO33" s="172">
        <f>'Eingabe Planung'!S32</f>
        <v>0</v>
      </c>
      <c r="AP33" s="173">
        <f>'Eingabe Ist'!Q29</f>
        <v>0</v>
      </c>
      <c r="AQ33" s="174">
        <f t="shared" si="30"/>
        <v>0</v>
      </c>
      <c r="AR33" s="172">
        <f>'Eingabe Planung'!T32</f>
        <v>0</v>
      </c>
      <c r="AS33" s="173">
        <f>'Eingabe Ist'!R29</f>
        <v>0</v>
      </c>
      <c r="AT33" s="174">
        <f t="shared" si="32"/>
        <v>0</v>
      </c>
    </row>
    <row r="34" spans="2:46" ht="13.7" customHeight="1" x14ac:dyDescent="0.2">
      <c r="B34" s="133" t="str">
        <f>'Eingabe Planung'!B33</f>
        <v>Liegenschaftsaufwand ohne Abschr.</v>
      </c>
      <c r="C34" s="169">
        <f>'Eingabe Planung'!C33</f>
        <v>0</v>
      </c>
      <c r="D34" s="163"/>
      <c r="E34" s="170">
        <f>'Eingabe Planung'!E33</f>
        <v>0</v>
      </c>
      <c r="F34" s="164"/>
      <c r="G34" s="170">
        <f>'Eingabe Ist'!E30</f>
        <v>0</v>
      </c>
      <c r="H34" s="84"/>
      <c r="I34" s="171">
        <f t="shared" si="31"/>
        <v>0</v>
      </c>
      <c r="J34" s="84"/>
      <c r="K34" s="172">
        <f>'Eingabe Planung'!I33</f>
        <v>0</v>
      </c>
      <c r="L34" s="173">
        <f>'Eingabe Ist'!G30</f>
        <v>0</v>
      </c>
      <c r="M34" s="174">
        <f t="shared" si="33"/>
        <v>0</v>
      </c>
      <c r="N34" s="172">
        <f>'Eingabe Planung'!J33</f>
        <v>0</v>
      </c>
      <c r="O34" s="173">
        <f>'Eingabe Ist'!H30</f>
        <v>0</v>
      </c>
      <c r="P34" s="174">
        <f t="shared" si="21"/>
        <v>0</v>
      </c>
      <c r="Q34" s="172">
        <f>'Eingabe Planung'!K33</f>
        <v>0</v>
      </c>
      <c r="R34" s="173">
        <f>'Eingabe Ist'!I30</f>
        <v>0</v>
      </c>
      <c r="S34" s="174">
        <f t="shared" si="22"/>
        <v>0</v>
      </c>
      <c r="T34" s="172">
        <f>'Eingabe Planung'!L33</f>
        <v>0</v>
      </c>
      <c r="U34" s="173">
        <f>'Eingabe Ist'!J30</f>
        <v>0</v>
      </c>
      <c r="V34" s="174">
        <f t="shared" si="23"/>
        <v>0</v>
      </c>
      <c r="W34" s="172">
        <f>'Eingabe Planung'!M33</f>
        <v>0</v>
      </c>
      <c r="X34" s="173">
        <f>'Eingabe Ist'!K30</f>
        <v>0</v>
      </c>
      <c r="Y34" s="174">
        <f t="shared" si="24"/>
        <v>0</v>
      </c>
      <c r="Z34" s="172">
        <f>'Eingabe Planung'!N33</f>
        <v>0</v>
      </c>
      <c r="AA34" s="173">
        <f>'Eingabe Ist'!L30</f>
        <v>0</v>
      </c>
      <c r="AB34" s="174">
        <f t="shared" si="25"/>
        <v>0</v>
      </c>
      <c r="AC34" s="172">
        <f>'Eingabe Planung'!O33</f>
        <v>0</v>
      </c>
      <c r="AD34" s="173">
        <f>'Eingabe Ist'!M30</f>
        <v>0</v>
      </c>
      <c r="AE34" s="174">
        <f t="shared" si="26"/>
        <v>0</v>
      </c>
      <c r="AF34" s="172">
        <f>'Eingabe Planung'!P33</f>
        <v>0</v>
      </c>
      <c r="AG34" s="173">
        <f>'Eingabe Ist'!N30</f>
        <v>0</v>
      </c>
      <c r="AH34" s="174">
        <f t="shared" si="27"/>
        <v>0</v>
      </c>
      <c r="AI34" s="172">
        <f>'Eingabe Planung'!Q33</f>
        <v>0</v>
      </c>
      <c r="AJ34" s="173">
        <f>'Eingabe Ist'!O30</f>
        <v>0</v>
      </c>
      <c r="AK34" s="174">
        <f t="shared" si="28"/>
        <v>0</v>
      </c>
      <c r="AL34" s="172">
        <f>'Eingabe Planung'!R33</f>
        <v>0</v>
      </c>
      <c r="AM34" s="173">
        <f>'Eingabe Ist'!P30</f>
        <v>0</v>
      </c>
      <c r="AN34" s="174">
        <f t="shared" si="29"/>
        <v>0</v>
      </c>
      <c r="AO34" s="172">
        <f>'Eingabe Planung'!S33</f>
        <v>0</v>
      </c>
      <c r="AP34" s="173">
        <f>'Eingabe Ist'!Q30</f>
        <v>0</v>
      </c>
      <c r="AQ34" s="174">
        <f t="shared" si="30"/>
        <v>0</v>
      </c>
      <c r="AR34" s="172">
        <f>'Eingabe Planung'!T33</f>
        <v>0</v>
      </c>
      <c r="AS34" s="173">
        <f>'Eingabe Ist'!R30</f>
        <v>0</v>
      </c>
      <c r="AT34" s="174">
        <f t="shared" si="32"/>
        <v>0</v>
      </c>
    </row>
    <row r="35" spans="2:46" ht="13.7" customHeight="1" x14ac:dyDescent="0.2">
      <c r="B35" s="133" t="str">
        <f>'Eingabe Planung'!B34</f>
        <v>Fahrzeug- und Transportaufwand ohne Abschr.</v>
      </c>
      <c r="C35" s="169">
        <f>'Eingabe Planung'!C34</f>
        <v>0</v>
      </c>
      <c r="D35" s="163"/>
      <c r="E35" s="170">
        <f>'Eingabe Planung'!E34</f>
        <v>0</v>
      </c>
      <c r="F35" s="164"/>
      <c r="G35" s="170">
        <f>'Eingabe Ist'!E31</f>
        <v>0</v>
      </c>
      <c r="H35" s="84"/>
      <c r="I35" s="171">
        <f t="shared" si="31"/>
        <v>0</v>
      </c>
      <c r="J35" s="84"/>
      <c r="K35" s="172">
        <f>'Eingabe Planung'!I34</f>
        <v>0</v>
      </c>
      <c r="L35" s="173">
        <f>'Eingabe Ist'!G31</f>
        <v>0</v>
      </c>
      <c r="M35" s="174">
        <f t="shared" si="33"/>
        <v>0</v>
      </c>
      <c r="N35" s="172">
        <f>'Eingabe Planung'!J34</f>
        <v>0</v>
      </c>
      <c r="O35" s="173">
        <f>'Eingabe Ist'!H31</f>
        <v>0</v>
      </c>
      <c r="P35" s="174">
        <f t="shared" si="21"/>
        <v>0</v>
      </c>
      <c r="Q35" s="172">
        <f>'Eingabe Planung'!K34</f>
        <v>0</v>
      </c>
      <c r="R35" s="173">
        <f>'Eingabe Ist'!I31</f>
        <v>0</v>
      </c>
      <c r="S35" s="174">
        <f t="shared" si="22"/>
        <v>0</v>
      </c>
      <c r="T35" s="172">
        <f>'Eingabe Planung'!L34</f>
        <v>0</v>
      </c>
      <c r="U35" s="173">
        <f>'Eingabe Ist'!J31</f>
        <v>0</v>
      </c>
      <c r="V35" s="174">
        <f t="shared" si="23"/>
        <v>0</v>
      </c>
      <c r="W35" s="172">
        <f>'Eingabe Planung'!M34</f>
        <v>0</v>
      </c>
      <c r="X35" s="173">
        <f>'Eingabe Ist'!K31</f>
        <v>0</v>
      </c>
      <c r="Y35" s="174">
        <f t="shared" si="24"/>
        <v>0</v>
      </c>
      <c r="Z35" s="172">
        <f>'Eingabe Planung'!N34</f>
        <v>0</v>
      </c>
      <c r="AA35" s="173">
        <f>'Eingabe Ist'!L31</f>
        <v>0</v>
      </c>
      <c r="AB35" s="174">
        <f t="shared" si="25"/>
        <v>0</v>
      </c>
      <c r="AC35" s="172">
        <f>'Eingabe Planung'!O34</f>
        <v>0</v>
      </c>
      <c r="AD35" s="173">
        <f>'Eingabe Ist'!M31</f>
        <v>0</v>
      </c>
      <c r="AE35" s="174">
        <f t="shared" si="26"/>
        <v>0</v>
      </c>
      <c r="AF35" s="172">
        <f>'Eingabe Planung'!P34</f>
        <v>0</v>
      </c>
      <c r="AG35" s="173">
        <f>'Eingabe Ist'!N31</f>
        <v>0</v>
      </c>
      <c r="AH35" s="174">
        <f t="shared" si="27"/>
        <v>0</v>
      </c>
      <c r="AI35" s="172">
        <f>'Eingabe Planung'!Q34</f>
        <v>0</v>
      </c>
      <c r="AJ35" s="173">
        <f>'Eingabe Ist'!O31</f>
        <v>0</v>
      </c>
      <c r="AK35" s="174">
        <f t="shared" si="28"/>
        <v>0</v>
      </c>
      <c r="AL35" s="172">
        <f>'Eingabe Planung'!R34</f>
        <v>0</v>
      </c>
      <c r="AM35" s="173">
        <f>'Eingabe Ist'!P31</f>
        <v>0</v>
      </c>
      <c r="AN35" s="174">
        <f t="shared" si="29"/>
        <v>0</v>
      </c>
      <c r="AO35" s="172">
        <f>'Eingabe Planung'!S34</f>
        <v>0</v>
      </c>
      <c r="AP35" s="173">
        <f>'Eingabe Ist'!Q31</f>
        <v>0</v>
      </c>
      <c r="AQ35" s="174">
        <f t="shared" si="30"/>
        <v>0</v>
      </c>
      <c r="AR35" s="172">
        <f>'Eingabe Planung'!T34</f>
        <v>0</v>
      </c>
      <c r="AS35" s="173">
        <f>'Eingabe Ist'!R31</f>
        <v>0</v>
      </c>
      <c r="AT35" s="174">
        <f t="shared" si="32"/>
        <v>0</v>
      </c>
    </row>
    <row r="36" spans="2:46" ht="13.7" customHeight="1" x14ac:dyDescent="0.2">
      <c r="B36" s="133" t="str">
        <f>'Eingabe Planung'!B35</f>
        <v>Autoaufwand</v>
      </c>
      <c r="C36" s="169">
        <f>'Eingabe Planung'!C35</f>
        <v>0</v>
      </c>
      <c r="D36" s="163"/>
      <c r="E36" s="170">
        <f>'Eingabe Planung'!E35</f>
        <v>0</v>
      </c>
      <c r="F36" s="164"/>
      <c r="G36" s="170">
        <f>'Eingabe Ist'!E32</f>
        <v>0</v>
      </c>
      <c r="H36" s="84"/>
      <c r="I36" s="171">
        <f t="shared" si="31"/>
        <v>0</v>
      </c>
      <c r="J36" s="84"/>
      <c r="K36" s="172">
        <f>'Eingabe Planung'!I35</f>
        <v>0</v>
      </c>
      <c r="L36" s="173">
        <f>'Eingabe Ist'!G32</f>
        <v>0</v>
      </c>
      <c r="M36" s="174">
        <f t="shared" si="33"/>
        <v>0</v>
      </c>
      <c r="N36" s="172">
        <f>'Eingabe Planung'!J35</f>
        <v>0</v>
      </c>
      <c r="O36" s="173">
        <f>'Eingabe Ist'!H32</f>
        <v>0</v>
      </c>
      <c r="P36" s="174">
        <f t="shared" si="21"/>
        <v>0</v>
      </c>
      <c r="Q36" s="172">
        <f>'Eingabe Planung'!K35</f>
        <v>0</v>
      </c>
      <c r="R36" s="173">
        <f>'Eingabe Ist'!I32</f>
        <v>0</v>
      </c>
      <c r="S36" s="174">
        <f t="shared" si="22"/>
        <v>0</v>
      </c>
      <c r="T36" s="172">
        <f>'Eingabe Planung'!L35</f>
        <v>0</v>
      </c>
      <c r="U36" s="173">
        <f>'Eingabe Ist'!J32</f>
        <v>0</v>
      </c>
      <c r="V36" s="174">
        <f t="shared" si="23"/>
        <v>0</v>
      </c>
      <c r="W36" s="172">
        <f>'Eingabe Planung'!M35</f>
        <v>0</v>
      </c>
      <c r="X36" s="173">
        <f>'Eingabe Ist'!K32</f>
        <v>0</v>
      </c>
      <c r="Y36" s="174">
        <f t="shared" si="24"/>
        <v>0</v>
      </c>
      <c r="Z36" s="172">
        <f>'Eingabe Planung'!N35</f>
        <v>0</v>
      </c>
      <c r="AA36" s="173">
        <f>'Eingabe Ist'!L32</f>
        <v>0</v>
      </c>
      <c r="AB36" s="174">
        <f t="shared" si="25"/>
        <v>0</v>
      </c>
      <c r="AC36" s="172">
        <f>'Eingabe Planung'!O35</f>
        <v>0</v>
      </c>
      <c r="AD36" s="173">
        <f>'Eingabe Ist'!M32</f>
        <v>0</v>
      </c>
      <c r="AE36" s="174">
        <f t="shared" si="26"/>
        <v>0</v>
      </c>
      <c r="AF36" s="172">
        <f>'Eingabe Planung'!P35</f>
        <v>0</v>
      </c>
      <c r="AG36" s="173">
        <f>'Eingabe Ist'!N32</f>
        <v>0</v>
      </c>
      <c r="AH36" s="174">
        <f t="shared" si="27"/>
        <v>0</v>
      </c>
      <c r="AI36" s="172">
        <f>'Eingabe Planung'!Q35</f>
        <v>0</v>
      </c>
      <c r="AJ36" s="173">
        <f>'Eingabe Ist'!O32</f>
        <v>0</v>
      </c>
      <c r="AK36" s="174">
        <f t="shared" si="28"/>
        <v>0</v>
      </c>
      <c r="AL36" s="172">
        <f>'Eingabe Planung'!R35</f>
        <v>0</v>
      </c>
      <c r="AM36" s="173">
        <f>'Eingabe Ist'!P32</f>
        <v>0</v>
      </c>
      <c r="AN36" s="174">
        <f t="shared" si="29"/>
        <v>0</v>
      </c>
      <c r="AO36" s="172">
        <f>'Eingabe Planung'!S35</f>
        <v>0</v>
      </c>
      <c r="AP36" s="173">
        <f>'Eingabe Ist'!Q32</f>
        <v>0</v>
      </c>
      <c r="AQ36" s="174">
        <f t="shared" si="30"/>
        <v>0</v>
      </c>
      <c r="AR36" s="172">
        <f>'Eingabe Planung'!T35</f>
        <v>0</v>
      </c>
      <c r="AS36" s="173">
        <f>'Eingabe Ist'!R32</f>
        <v>0</v>
      </c>
      <c r="AT36" s="174">
        <f t="shared" si="32"/>
        <v>0</v>
      </c>
    </row>
    <row r="37" spans="2:46" ht="13.7" customHeight="1" x14ac:dyDescent="0.2">
      <c r="B37" s="133" t="str">
        <f>'Eingabe Planung'!B36</f>
        <v>Sachversicherungen und Gebühren</v>
      </c>
      <c r="C37" s="169">
        <f>'Eingabe Planung'!C36</f>
        <v>0</v>
      </c>
      <c r="D37" s="163"/>
      <c r="E37" s="170">
        <f>'Eingabe Planung'!E36</f>
        <v>0</v>
      </c>
      <c r="F37" s="164"/>
      <c r="G37" s="170">
        <f>'Eingabe Ist'!E33</f>
        <v>0</v>
      </c>
      <c r="H37" s="84"/>
      <c r="I37" s="171">
        <f t="shared" si="31"/>
        <v>0</v>
      </c>
      <c r="J37" s="84"/>
      <c r="K37" s="172">
        <f>'Eingabe Planung'!I36</f>
        <v>0</v>
      </c>
      <c r="L37" s="173">
        <f>'Eingabe Ist'!G33</f>
        <v>0</v>
      </c>
      <c r="M37" s="174">
        <f t="shared" si="33"/>
        <v>0</v>
      </c>
      <c r="N37" s="172">
        <f>'Eingabe Planung'!J36</f>
        <v>0</v>
      </c>
      <c r="O37" s="173">
        <f>'Eingabe Ist'!H33</f>
        <v>0</v>
      </c>
      <c r="P37" s="174">
        <f t="shared" si="21"/>
        <v>0</v>
      </c>
      <c r="Q37" s="172">
        <f>'Eingabe Planung'!K36</f>
        <v>0</v>
      </c>
      <c r="R37" s="173">
        <f>'Eingabe Ist'!I33</f>
        <v>0</v>
      </c>
      <c r="S37" s="174">
        <f t="shared" si="22"/>
        <v>0</v>
      </c>
      <c r="T37" s="172">
        <f>'Eingabe Planung'!L36</f>
        <v>0</v>
      </c>
      <c r="U37" s="173">
        <f>'Eingabe Ist'!J33</f>
        <v>0</v>
      </c>
      <c r="V37" s="174">
        <f t="shared" si="23"/>
        <v>0</v>
      </c>
      <c r="W37" s="172">
        <f>'Eingabe Planung'!M36</f>
        <v>0</v>
      </c>
      <c r="X37" s="173">
        <f>'Eingabe Ist'!K33</f>
        <v>0</v>
      </c>
      <c r="Y37" s="174">
        <f t="shared" si="24"/>
        <v>0</v>
      </c>
      <c r="Z37" s="172">
        <f>'Eingabe Planung'!N36</f>
        <v>0</v>
      </c>
      <c r="AA37" s="173">
        <f>'Eingabe Ist'!L33</f>
        <v>0</v>
      </c>
      <c r="AB37" s="174">
        <f t="shared" si="25"/>
        <v>0</v>
      </c>
      <c r="AC37" s="172">
        <f>'Eingabe Planung'!O36</f>
        <v>0</v>
      </c>
      <c r="AD37" s="173">
        <f>'Eingabe Ist'!M33</f>
        <v>0</v>
      </c>
      <c r="AE37" s="174">
        <f t="shared" si="26"/>
        <v>0</v>
      </c>
      <c r="AF37" s="172">
        <f>'Eingabe Planung'!P36</f>
        <v>0</v>
      </c>
      <c r="AG37" s="173">
        <f>'Eingabe Ist'!N33</f>
        <v>0</v>
      </c>
      <c r="AH37" s="174">
        <f t="shared" si="27"/>
        <v>0</v>
      </c>
      <c r="AI37" s="172">
        <f>'Eingabe Planung'!Q36</f>
        <v>0</v>
      </c>
      <c r="AJ37" s="173">
        <f>'Eingabe Ist'!O33</f>
        <v>0</v>
      </c>
      <c r="AK37" s="174">
        <f t="shared" si="28"/>
        <v>0</v>
      </c>
      <c r="AL37" s="172">
        <f>'Eingabe Planung'!R36</f>
        <v>0</v>
      </c>
      <c r="AM37" s="173">
        <f>'Eingabe Ist'!P33</f>
        <v>0</v>
      </c>
      <c r="AN37" s="174">
        <f t="shared" si="29"/>
        <v>0</v>
      </c>
      <c r="AO37" s="172">
        <f>'Eingabe Planung'!S36</f>
        <v>0</v>
      </c>
      <c r="AP37" s="173">
        <f>'Eingabe Ist'!Q33</f>
        <v>0</v>
      </c>
      <c r="AQ37" s="174">
        <f t="shared" si="30"/>
        <v>0</v>
      </c>
      <c r="AR37" s="172">
        <f>'Eingabe Planung'!T36</f>
        <v>0</v>
      </c>
      <c r="AS37" s="173">
        <f>'Eingabe Ist'!R33</f>
        <v>0</v>
      </c>
      <c r="AT37" s="174">
        <f t="shared" si="32"/>
        <v>0</v>
      </c>
    </row>
    <row r="38" spans="2:46" ht="13.7" customHeight="1" x14ac:dyDescent="0.2">
      <c r="B38" s="133" t="str">
        <f>'Eingabe Planung'!B37</f>
        <v>Energie und Entsorgung</v>
      </c>
      <c r="C38" s="169">
        <f>'Eingabe Planung'!C37</f>
        <v>0</v>
      </c>
      <c r="D38" s="163"/>
      <c r="E38" s="170">
        <f>'Eingabe Planung'!E37</f>
        <v>0</v>
      </c>
      <c r="F38" s="164"/>
      <c r="G38" s="170">
        <f>'Eingabe Ist'!E34</f>
        <v>0</v>
      </c>
      <c r="H38" s="84"/>
      <c r="I38" s="171">
        <f t="shared" si="31"/>
        <v>0</v>
      </c>
      <c r="J38" s="84"/>
      <c r="K38" s="172">
        <f>'Eingabe Planung'!I37</f>
        <v>0</v>
      </c>
      <c r="L38" s="173">
        <f>'Eingabe Ist'!G34</f>
        <v>0</v>
      </c>
      <c r="M38" s="174">
        <f t="shared" si="33"/>
        <v>0</v>
      </c>
      <c r="N38" s="172">
        <f>'Eingabe Planung'!J37</f>
        <v>0</v>
      </c>
      <c r="O38" s="173">
        <f>'Eingabe Ist'!H34</f>
        <v>0</v>
      </c>
      <c r="P38" s="174">
        <f t="shared" si="21"/>
        <v>0</v>
      </c>
      <c r="Q38" s="172">
        <f>'Eingabe Planung'!K37</f>
        <v>0</v>
      </c>
      <c r="R38" s="173">
        <f>'Eingabe Ist'!I34</f>
        <v>0</v>
      </c>
      <c r="S38" s="174">
        <f t="shared" si="22"/>
        <v>0</v>
      </c>
      <c r="T38" s="172">
        <f>'Eingabe Planung'!L37</f>
        <v>0</v>
      </c>
      <c r="U38" s="173">
        <f>'Eingabe Ist'!J34</f>
        <v>0</v>
      </c>
      <c r="V38" s="174">
        <f t="shared" si="23"/>
        <v>0</v>
      </c>
      <c r="W38" s="172">
        <f>'Eingabe Planung'!M37</f>
        <v>0</v>
      </c>
      <c r="X38" s="173">
        <f>'Eingabe Ist'!K34</f>
        <v>0</v>
      </c>
      <c r="Y38" s="174">
        <f t="shared" si="24"/>
        <v>0</v>
      </c>
      <c r="Z38" s="172">
        <f>'Eingabe Planung'!N37</f>
        <v>0</v>
      </c>
      <c r="AA38" s="173">
        <f>'Eingabe Ist'!L34</f>
        <v>0</v>
      </c>
      <c r="AB38" s="174">
        <f t="shared" si="25"/>
        <v>0</v>
      </c>
      <c r="AC38" s="172">
        <f>'Eingabe Planung'!O37</f>
        <v>0</v>
      </c>
      <c r="AD38" s="173">
        <f>'Eingabe Ist'!M34</f>
        <v>0</v>
      </c>
      <c r="AE38" s="174">
        <f t="shared" si="26"/>
        <v>0</v>
      </c>
      <c r="AF38" s="172">
        <f>'Eingabe Planung'!P37</f>
        <v>0</v>
      </c>
      <c r="AG38" s="173">
        <f>'Eingabe Ist'!N34</f>
        <v>0</v>
      </c>
      <c r="AH38" s="174">
        <f t="shared" si="27"/>
        <v>0</v>
      </c>
      <c r="AI38" s="172">
        <f>'Eingabe Planung'!Q37</f>
        <v>0</v>
      </c>
      <c r="AJ38" s="173">
        <f>'Eingabe Ist'!O34</f>
        <v>0</v>
      </c>
      <c r="AK38" s="174">
        <f t="shared" si="28"/>
        <v>0</v>
      </c>
      <c r="AL38" s="172">
        <f>'Eingabe Planung'!R37</f>
        <v>0</v>
      </c>
      <c r="AM38" s="173">
        <f>'Eingabe Ist'!P34</f>
        <v>0</v>
      </c>
      <c r="AN38" s="174">
        <f t="shared" si="29"/>
        <v>0</v>
      </c>
      <c r="AO38" s="172">
        <f>'Eingabe Planung'!S37</f>
        <v>0</v>
      </c>
      <c r="AP38" s="173">
        <f>'Eingabe Ist'!Q34</f>
        <v>0</v>
      </c>
      <c r="AQ38" s="174">
        <f t="shared" si="30"/>
        <v>0</v>
      </c>
      <c r="AR38" s="172">
        <f>'Eingabe Planung'!T37</f>
        <v>0</v>
      </c>
      <c r="AS38" s="173">
        <f>'Eingabe Ist'!R34</f>
        <v>0</v>
      </c>
      <c r="AT38" s="174">
        <f t="shared" si="32"/>
        <v>0</v>
      </c>
    </row>
    <row r="39" spans="2:46" ht="13.7" customHeight="1" x14ac:dyDescent="0.2">
      <c r="B39" s="133" t="str">
        <f>'Eingabe Planung'!B38</f>
        <v>Verwaltungs- und Informatikaufwand</v>
      </c>
      <c r="C39" s="169">
        <f>'Eingabe Planung'!C38</f>
        <v>0</v>
      </c>
      <c r="D39" s="163"/>
      <c r="E39" s="170">
        <f>'Eingabe Planung'!E38</f>
        <v>0</v>
      </c>
      <c r="F39" s="164"/>
      <c r="G39" s="170">
        <f>'Eingabe Ist'!E35</f>
        <v>0</v>
      </c>
      <c r="H39" s="84"/>
      <c r="I39" s="171">
        <f t="shared" si="31"/>
        <v>0</v>
      </c>
      <c r="J39" s="84"/>
      <c r="K39" s="172">
        <f>'Eingabe Planung'!I38</f>
        <v>0</v>
      </c>
      <c r="L39" s="173">
        <f>'Eingabe Ist'!G35</f>
        <v>0</v>
      </c>
      <c r="M39" s="174">
        <f t="shared" si="33"/>
        <v>0</v>
      </c>
      <c r="N39" s="172">
        <f>'Eingabe Planung'!J38</f>
        <v>0</v>
      </c>
      <c r="O39" s="173">
        <f>'Eingabe Ist'!H35</f>
        <v>0</v>
      </c>
      <c r="P39" s="174">
        <f t="shared" si="21"/>
        <v>0</v>
      </c>
      <c r="Q39" s="172">
        <f>'Eingabe Planung'!K38</f>
        <v>0</v>
      </c>
      <c r="R39" s="173">
        <f>'Eingabe Ist'!I35</f>
        <v>0</v>
      </c>
      <c r="S39" s="174">
        <f t="shared" si="22"/>
        <v>0</v>
      </c>
      <c r="T39" s="172">
        <f>'Eingabe Planung'!L38</f>
        <v>0</v>
      </c>
      <c r="U39" s="173">
        <f>'Eingabe Ist'!J35</f>
        <v>0</v>
      </c>
      <c r="V39" s="174">
        <f t="shared" si="23"/>
        <v>0</v>
      </c>
      <c r="W39" s="172">
        <f>'Eingabe Planung'!M38</f>
        <v>0</v>
      </c>
      <c r="X39" s="173">
        <f>'Eingabe Ist'!K35</f>
        <v>0</v>
      </c>
      <c r="Y39" s="174">
        <f t="shared" si="24"/>
        <v>0</v>
      </c>
      <c r="Z39" s="172">
        <f>'Eingabe Planung'!N38</f>
        <v>0</v>
      </c>
      <c r="AA39" s="173">
        <f>'Eingabe Ist'!L35</f>
        <v>0</v>
      </c>
      <c r="AB39" s="174">
        <f t="shared" si="25"/>
        <v>0</v>
      </c>
      <c r="AC39" s="172">
        <f>'Eingabe Planung'!O38</f>
        <v>0</v>
      </c>
      <c r="AD39" s="173">
        <f>'Eingabe Ist'!M35</f>
        <v>0</v>
      </c>
      <c r="AE39" s="174">
        <f t="shared" si="26"/>
        <v>0</v>
      </c>
      <c r="AF39" s="172">
        <f>'Eingabe Planung'!P38</f>
        <v>0</v>
      </c>
      <c r="AG39" s="173">
        <f>'Eingabe Ist'!N35</f>
        <v>0</v>
      </c>
      <c r="AH39" s="174">
        <f t="shared" si="27"/>
        <v>0</v>
      </c>
      <c r="AI39" s="172">
        <f>'Eingabe Planung'!Q38</f>
        <v>0</v>
      </c>
      <c r="AJ39" s="173">
        <f>'Eingabe Ist'!O35</f>
        <v>0</v>
      </c>
      <c r="AK39" s="174">
        <f t="shared" si="28"/>
        <v>0</v>
      </c>
      <c r="AL39" s="172">
        <f>'Eingabe Planung'!R38</f>
        <v>0</v>
      </c>
      <c r="AM39" s="173">
        <f>'Eingabe Ist'!P35</f>
        <v>0</v>
      </c>
      <c r="AN39" s="174">
        <f t="shared" si="29"/>
        <v>0</v>
      </c>
      <c r="AO39" s="172">
        <f>'Eingabe Planung'!S38</f>
        <v>0</v>
      </c>
      <c r="AP39" s="173">
        <f>'Eingabe Ist'!Q35</f>
        <v>0</v>
      </c>
      <c r="AQ39" s="174">
        <f t="shared" si="30"/>
        <v>0</v>
      </c>
      <c r="AR39" s="172">
        <f>'Eingabe Planung'!T38</f>
        <v>0</v>
      </c>
      <c r="AS39" s="173">
        <f>'Eingabe Ist'!R35</f>
        <v>0</v>
      </c>
      <c r="AT39" s="174">
        <f t="shared" si="32"/>
        <v>0</v>
      </c>
    </row>
    <row r="40" spans="2:46" ht="13.7" customHeight="1" x14ac:dyDescent="0.2">
      <c r="B40" s="133" t="str">
        <f>'Eingabe Planung'!B39</f>
        <v>sonstiger betrieblicher Aufwand</v>
      </c>
      <c r="C40" s="169">
        <f>'Eingabe Planung'!C39</f>
        <v>0</v>
      </c>
      <c r="D40" s="163"/>
      <c r="E40" s="170">
        <f>'Eingabe Planung'!E39</f>
        <v>0</v>
      </c>
      <c r="F40" s="164"/>
      <c r="G40" s="170">
        <f>'Eingabe Ist'!E36</f>
        <v>0</v>
      </c>
      <c r="H40" s="84"/>
      <c r="I40" s="171">
        <f t="shared" si="31"/>
        <v>0</v>
      </c>
      <c r="J40" s="84"/>
      <c r="K40" s="172">
        <f>'Eingabe Planung'!I39</f>
        <v>0</v>
      </c>
      <c r="L40" s="173">
        <f>'Eingabe Ist'!G36</f>
        <v>0</v>
      </c>
      <c r="M40" s="174">
        <f t="shared" si="33"/>
        <v>0</v>
      </c>
      <c r="N40" s="172">
        <f>'Eingabe Planung'!J39</f>
        <v>0</v>
      </c>
      <c r="O40" s="173">
        <f>'Eingabe Ist'!H36</f>
        <v>0</v>
      </c>
      <c r="P40" s="174">
        <f t="shared" si="21"/>
        <v>0</v>
      </c>
      <c r="Q40" s="172">
        <f>'Eingabe Planung'!K39</f>
        <v>0</v>
      </c>
      <c r="R40" s="173">
        <f>'Eingabe Ist'!I36</f>
        <v>0</v>
      </c>
      <c r="S40" s="174">
        <f t="shared" si="22"/>
        <v>0</v>
      </c>
      <c r="T40" s="172">
        <f>'Eingabe Planung'!L39</f>
        <v>0</v>
      </c>
      <c r="U40" s="173">
        <f>'Eingabe Ist'!J36</f>
        <v>0</v>
      </c>
      <c r="V40" s="174">
        <f t="shared" si="23"/>
        <v>0</v>
      </c>
      <c r="W40" s="172">
        <f>'Eingabe Planung'!M39</f>
        <v>0</v>
      </c>
      <c r="X40" s="173">
        <f>'Eingabe Ist'!K36</f>
        <v>0</v>
      </c>
      <c r="Y40" s="174">
        <f t="shared" si="24"/>
        <v>0</v>
      </c>
      <c r="Z40" s="172">
        <f>'Eingabe Planung'!N39</f>
        <v>0</v>
      </c>
      <c r="AA40" s="173">
        <f>'Eingabe Ist'!L36</f>
        <v>0</v>
      </c>
      <c r="AB40" s="174">
        <f t="shared" si="25"/>
        <v>0</v>
      </c>
      <c r="AC40" s="172">
        <f>'Eingabe Planung'!O39</f>
        <v>0</v>
      </c>
      <c r="AD40" s="173">
        <f>'Eingabe Ist'!M36</f>
        <v>0</v>
      </c>
      <c r="AE40" s="174">
        <f t="shared" si="26"/>
        <v>0</v>
      </c>
      <c r="AF40" s="172">
        <f>'Eingabe Planung'!P39</f>
        <v>0</v>
      </c>
      <c r="AG40" s="173">
        <f>'Eingabe Ist'!N36</f>
        <v>0</v>
      </c>
      <c r="AH40" s="174">
        <f t="shared" si="27"/>
        <v>0</v>
      </c>
      <c r="AI40" s="172">
        <f>'Eingabe Planung'!Q39</f>
        <v>0</v>
      </c>
      <c r="AJ40" s="173">
        <f>'Eingabe Ist'!O36</f>
        <v>0</v>
      </c>
      <c r="AK40" s="174">
        <f t="shared" si="28"/>
        <v>0</v>
      </c>
      <c r="AL40" s="172">
        <f>'Eingabe Planung'!R39</f>
        <v>0</v>
      </c>
      <c r="AM40" s="173">
        <f>'Eingabe Ist'!P36</f>
        <v>0</v>
      </c>
      <c r="AN40" s="174">
        <f t="shared" si="29"/>
        <v>0</v>
      </c>
      <c r="AO40" s="172">
        <f>'Eingabe Planung'!S39</f>
        <v>0</v>
      </c>
      <c r="AP40" s="173">
        <f>'Eingabe Ist'!Q36</f>
        <v>0</v>
      </c>
      <c r="AQ40" s="174">
        <f t="shared" si="30"/>
        <v>0</v>
      </c>
      <c r="AR40" s="172">
        <f>'Eingabe Planung'!T39</f>
        <v>0</v>
      </c>
      <c r="AS40" s="173">
        <f>'Eingabe Ist'!R36</f>
        <v>0</v>
      </c>
      <c r="AT40" s="174">
        <f t="shared" si="32"/>
        <v>0</v>
      </c>
    </row>
    <row r="41" spans="2:46" ht="13.7" customHeight="1" x14ac:dyDescent="0.2">
      <c r="B41" s="133">
        <f>'Eingabe Planung'!B40</f>
        <v>0</v>
      </c>
      <c r="C41" s="169">
        <f>'Eingabe Planung'!C40</f>
        <v>0</v>
      </c>
      <c r="D41" s="163"/>
      <c r="E41" s="170">
        <f>'Eingabe Planung'!E40</f>
        <v>0</v>
      </c>
      <c r="F41" s="164"/>
      <c r="G41" s="170">
        <f>'Eingabe Ist'!E37</f>
        <v>0</v>
      </c>
      <c r="H41" s="84"/>
      <c r="I41" s="171">
        <f t="shared" si="31"/>
        <v>0</v>
      </c>
      <c r="J41" s="84"/>
      <c r="K41" s="172">
        <f>'Eingabe Planung'!I40</f>
        <v>0</v>
      </c>
      <c r="L41" s="173">
        <f>'Eingabe Ist'!G37</f>
        <v>0</v>
      </c>
      <c r="M41" s="174">
        <f t="shared" si="33"/>
        <v>0</v>
      </c>
      <c r="N41" s="172">
        <f>'Eingabe Planung'!J40</f>
        <v>0</v>
      </c>
      <c r="O41" s="173">
        <f>'Eingabe Ist'!H37</f>
        <v>0</v>
      </c>
      <c r="P41" s="174">
        <f t="shared" si="21"/>
        <v>0</v>
      </c>
      <c r="Q41" s="172">
        <f>'Eingabe Planung'!K40</f>
        <v>0</v>
      </c>
      <c r="R41" s="173">
        <f>'Eingabe Ist'!I37</f>
        <v>0</v>
      </c>
      <c r="S41" s="174">
        <f t="shared" si="22"/>
        <v>0</v>
      </c>
      <c r="T41" s="172">
        <f>'Eingabe Planung'!L40</f>
        <v>0</v>
      </c>
      <c r="U41" s="173">
        <f>'Eingabe Ist'!J37</f>
        <v>0</v>
      </c>
      <c r="V41" s="174">
        <f t="shared" si="23"/>
        <v>0</v>
      </c>
      <c r="W41" s="172">
        <f>'Eingabe Planung'!M40</f>
        <v>0</v>
      </c>
      <c r="X41" s="173">
        <f>'Eingabe Ist'!K37</f>
        <v>0</v>
      </c>
      <c r="Y41" s="174">
        <f t="shared" si="24"/>
        <v>0</v>
      </c>
      <c r="Z41" s="172">
        <f>'Eingabe Planung'!N40</f>
        <v>0</v>
      </c>
      <c r="AA41" s="173">
        <f>'Eingabe Ist'!L37</f>
        <v>0</v>
      </c>
      <c r="AB41" s="174">
        <f t="shared" si="25"/>
        <v>0</v>
      </c>
      <c r="AC41" s="172">
        <f>'Eingabe Planung'!O40</f>
        <v>0</v>
      </c>
      <c r="AD41" s="173">
        <f>'Eingabe Ist'!M37</f>
        <v>0</v>
      </c>
      <c r="AE41" s="174">
        <f t="shared" si="26"/>
        <v>0</v>
      </c>
      <c r="AF41" s="172">
        <f>'Eingabe Planung'!P40</f>
        <v>0</v>
      </c>
      <c r="AG41" s="173">
        <f>'Eingabe Ist'!N37</f>
        <v>0</v>
      </c>
      <c r="AH41" s="174">
        <f t="shared" si="27"/>
        <v>0</v>
      </c>
      <c r="AI41" s="172">
        <f>'Eingabe Planung'!Q40</f>
        <v>0</v>
      </c>
      <c r="AJ41" s="173">
        <f>'Eingabe Ist'!O37</f>
        <v>0</v>
      </c>
      <c r="AK41" s="174">
        <f t="shared" si="28"/>
        <v>0</v>
      </c>
      <c r="AL41" s="172">
        <f>'Eingabe Planung'!R40</f>
        <v>0</v>
      </c>
      <c r="AM41" s="173">
        <f>'Eingabe Ist'!P37</f>
        <v>0</v>
      </c>
      <c r="AN41" s="174">
        <f t="shared" si="29"/>
        <v>0</v>
      </c>
      <c r="AO41" s="172">
        <f>'Eingabe Planung'!S40</f>
        <v>0</v>
      </c>
      <c r="AP41" s="173">
        <f>'Eingabe Ist'!Q37</f>
        <v>0</v>
      </c>
      <c r="AQ41" s="174">
        <f t="shared" si="30"/>
        <v>0</v>
      </c>
      <c r="AR41" s="172">
        <f>'Eingabe Planung'!T40</f>
        <v>0</v>
      </c>
      <c r="AS41" s="173">
        <f>'Eingabe Ist'!R37</f>
        <v>0</v>
      </c>
      <c r="AT41" s="174">
        <f t="shared" si="32"/>
        <v>0</v>
      </c>
    </row>
    <row r="42" spans="2:46" ht="13.7" customHeight="1" x14ac:dyDescent="0.2">
      <c r="B42" s="133">
        <f>'Eingabe Planung'!B41</f>
        <v>0</v>
      </c>
      <c r="C42" s="169">
        <f>'Eingabe Planung'!C41</f>
        <v>0</v>
      </c>
      <c r="D42" s="163"/>
      <c r="E42" s="170">
        <f>'Eingabe Planung'!E41</f>
        <v>0</v>
      </c>
      <c r="F42" s="164"/>
      <c r="G42" s="170">
        <f>'Eingabe Ist'!E38</f>
        <v>0</v>
      </c>
      <c r="H42" s="84"/>
      <c r="I42" s="171">
        <f t="shared" si="31"/>
        <v>0</v>
      </c>
      <c r="J42" s="84"/>
      <c r="K42" s="172">
        <f>'Eingabe Planung'!I41</f>
        <v>0</v>
      </c>
      <c r="L42" s="173">
        <f>'Eingabe Ist'!G38</f>
        <v>0</v>
      </c>
      <c r="M42" s="174">
        <f t="shared" si="33"/>
        <v>0</v>
      </c>
      <c r="N42" s="172">
        <f>'Eingabe Planung'!J41</f>
        <v>0</v>
      </c>
      <c r="O42" s="173">
        <f>'Eingabe Ist'!H38</f>
        <v>0</v>
      </c>
      <c r="P42" s="174">
        <f t="shared" si="21"/>
        <v>0</v>
      </c>
      <c r="Q42" s="172">
        <f>'Eingabe Planung'!K41</f>
        <v>0</v>
      </c>
      <c r="R42" s="173">
        <f>'Eingabe Ist'!I38</f>
        <v>0</v>
      </c>
      <c r="S42" s="174">
        <f t="shared" si="22"/>
        <v>0</v>
      </c>
      <c r="T42" s="172">
        <f>'Eingabe Planung'!L41</f>
        <v>0</v>
      </c>
      <c r="U42" s="173">
        <f>'Eingabe Ist'!J38</f>
        <v>0</v>
      </c>
      <c r="V42" s="174">
        <f t="shared" si="23"/>
        <v>0</v>
      </c>
      <c r="W42" s="172">
        <f>'Eingabe Planung'!M41</f>
        <v>0</v>
      </c>
      <c r="X42" s="173">
        <f>'Eingabe Ist'!K38</f>
        <v>0</v>
      </c>
      <c r="Y42" s="174">
        <f t="shared" si="24"/>
        <v>0</v>
      </c>
      <c r="Z42" s="172">
        <f>'Eingabe Planung'!N41</f>
        <v>0</v>
      </c>
      <c r="AA42" s="173">
        <f>'Eingabe Ist'!L38</f>
        <v>0</v>
      </c>
      <c r="AB42" s="174">
        <f t="shared" si="25"/>
        <v>0</v>
      </c>
      <c r="AC42" s="172">
        <f>'Eingabe Planung'!O41</f>
        <v>0</v>
      </c>
      <c r="AD42" s="173">
        <f>'Eingabe Ist'!M38</f>
        <v>0</v>
      </c>
      <c r="AE42" s="174">
        <f t="shared" si="26"/>
        <v>0</v>
      </c>
      <c r="AF42" s="172">
        <f>'Eingabe Planung'!P41</f>
        <v>0</v>
      </c>
      <c r="AG42" s="173">
        <f>'Eingabe Ist'!N38</f>
        <v>0</v>
      </c>
      <c r="AH42" s="174">
        <f t="shared" si="27"/>
        <v>0</v>
      </c>
      <c r="AI42" s="172">
        <f>'Eingabe Planung'!Q41</f>
        <v>0</v>
      </c>
      <c r="AJ42" s="173">
        <f>'Eingabe Ist'!O38</f>
        <v>0</v>
      </c>
      <c r="AK42" s="174">
        <f t="shared" si="28"/>
        <v>0</v>
      </c>
      <c r="AL42" s="172">
        <f>'Eingabe Planung'!R41</f>
        <v>0</v>
      </c>
      <c r="AM42" s="173">
        <f>'Eingabe Ist'!P38</f>
        <v>0</v>
      </c>
      <c r="AN42" s="174">
        <f t="shared" si="29"/>
        <v>0</v>
      </c>
      <c r="AO42" s="172">
        <f>'Eingabe Planung'!S41</f>
        <v>0</v>
      </c>
      <c r="AP42" s="173">
        <f>'Eingabe Ist'!Q38</f>
        <v>0</v>
      </c>
      <c r="AQ42" s="174">
        <f t="shared" si="30"/>
        <v>0</v>
      </c>
      <c r="AR42" s="172">
        <f>'Eingabe Planung'!T41</f>
        <v>0</v>
      </c>
      <c r="AS42" s="173">
        <f>'Eingabe Ist'!R38</f>
        <v>0</v>
      </c>
      <c r="AT42" s="174">
        <f t="shared" si="32"/>
        <v>0</v>
      </c>
    </row>
    <row r="43" spans="2:46" ht="13.7" customHeight="1" x14ac:dyDescent="0.2">
      <c r="B43" s="133">
        <f>'Eingabe Planung'!B42</f>
        <v>0</v>
      </c>
      <c r="C43" s="169">
        <f>'Eingabe Planung'!C42</f>
        <v>0</v>
      </c>
      <c r="D43" s="163"/>
      <c r="E43" s="170">
        <f>'Eingabe Planung'!E42</f>
        <v>0</v>
      </c>
      <c r="F43" s="164"/>
      <c r="G43" s="170">
        <f>'Eingabe Ist'!E39</f>
        <v>0</v>
      </c>
      <c r="H43" s="84"/>
      <c r="I43" s="171">
        <f t="shared" si="31"/>
        <v>0</v>
      </c>
      <c r="J43" s="84"/>
      <c r="K43" s="172">
        <f>'Eingabe Planung'!I42</f>
        <v>0</v>
      </c>
      <c r="L43" s="173">
        <f>'Eingabe Ist'!G39</f>
        <v>0</v>
      </c>
      <c r="M43" s="174">
        <f t="shared" si="33"/>
        <v>0</v>
      </c>
      <c r="N43" s="172">
        <f>'Eingabe Planung'!J42</f>
        <v>0</v>
      </c>
      <c r="O43" s="173">
        <f>'Eingabe Ist'!H39</f>
        <v>0</v>
      </c>
      <c r="P43" s="174">
        <f t="shared" si="21"/>
        <v>0</v>
      </c>
      <c r="Q43" s="172">
        <f>'Eingabe Planung'!K42</f>
        <v>0</v>
      </c>
      <c r="R43" s="173">
        <f>'Eingabe Ist'!I39</f>
        <v>0</v>
      </c>
      <c r="S43" s="174">
        <f t="shared" si="22"/>
        <v>0</v>
      </c>
      <c r="T43" s="172">
        <f>'Eingabe Planung'!L42</f>
        <v>0</v>
      </c>
      <c r="U43" s="173">
        <f>'Eingabe Ist'!J39</f>
        <v>0</v>
      </c>
      <c r="V43" s="174">
        <f t="shared" si="23"/>
        <v>0</v>
      </c>
      <c r="W43" s="172">
        <f>'Eingabe Planung'!M42</f>
        <v>0</v>
      </c>
      <c r="X43" s="173">
        <f>'Eingabe Ist'!K39</f>
        <v>0</v>
      </c>
      <c r="Y43" s="174">
        <f t="shared" si="24"/>
        <v>0</v>
      </c>
      <c r="Z43" s="172">
        <f>'Eingabe Planung'!N42</f>
        <v>0</v>
      </c>
      <c r="AA43" s="173">
        <f>'Eingabe Ist'!L39</f>
        <v>0</v>
      </c>
      <c r="AB43" s="174">
        <f t="shared" si="25"/>
        <v>0</v>
      </c>
      <c r="AC43" s="172">
        <f>'Eingabe Planung'!O42</f>
        <v>0</v>
      </c>
      <c r="AD43" s="173">
        <f>'Eingabe Ist'!M39</f>
        <v>0</v>
      </c>
      <c r="AE43" s="174">
        <f t="shared" si="26"/>
        <v>0</v>
      </c>
      <c r="AF43" s="172">
        <f>'Eingabe Planung'!P42</f>
        <v>0</v>
      </c>
      <c r="AG43" s="173">
        <f>'Eingabe Ist'!N39</f>
        <v>0</v>
      </c>
      <c r="AH43" s="174">
        <f t="shared" si="27"/>
        <v>0</v>
      </c>
      <c r="AI43" s="172">
        <f>'Eingabe Planung'!Q42</f>
        <v>0</v>
      </c>
      <c r="AJ43" s="173">
        <f>'Eingabe Ist'!O39</f>
        <v>0</v>
      </c>
      <c r="AK43" s="174">
        <f t="shared" si="28"/>
        <v>0</v>
      </c>
      <c r="AL43" s="172">
        <f>'Eingabe Planung'!R42</f>
        <v>0</v>
      </c>
      <c r="AM43" s="173">
        <f>'Eingabe Ist'!P39</f>
        <v>0</v>
      </c>
      <c r="AN43" s="174">
        <f t="shared" si="29"/>
        <v>0</v>
      </c>
      <c r="AO43" s="172">
        <f>'Eingabe Planung'!S42</f>
        <v>0</v>
      </c>
      <c r="AP43" s="173">
        <f>'Eingabe Ist'!Q39</f>
        <v>0</v>
      </c>
      <c r="AQ43" s="174">
        <f t="shared" si="30"/>
        <v>0</v>
      </c>
      <c r="AR43" s="172">
        <f>'Eingabe Planung'!T42</f>
        <v>0</v>
      </c>
      <c r="AS43" s="173">
        <f>'Eingabe Ist'!R39</f>
        <v>0</v>
      </c>
      <c r="AT43" s="174">
        <f t="shared" si="32"/>
        <v>0</v>
      </c>
    </row>
    <row r="44" spans="2:46" ht="13.7" customHeight="1" x14ac:dyDescent="0.2">
      <c r="B44" s="133">
        <f>'Eingabe Planung'!B43</f>
        <v>0</v>
      </c>
      <c r="C44" s="169">
        <f>'Eingabe Planung'!C43</f>
        <v>0</v>
      </c>
      <c r="D44" s="163"/>
      <c r="E44" s="170">
        <f>'Eingabe Planung'!E43</f>
        <v>0</v>
      </c>
      <c r="F44" s="164"/>
      <c r="G44" s="170">
        <f>'Eingabe Ist'!E40</f>
        <v>0</v>
      </c>
      <c r="H44" s="84"/>
      <c r="I44" s="171">
        <f t="shared" si="31"/>
        <v>0</v>
      </c>
      <c r="J44" s="84"/>
      <c r="K44" s="172">
        <f>'Eingabe Planung'!I43</f>
        <v>0</v>
      </c>
      <c r="L44" s="173">
        <f>'Eingabe Ist'!G40</f>
        <v>0</v>
      </c>
      <c r="M44" s="174">
        <f t="shared" si="33"/>
        <v>0</v>
      </c>
      <c r="N44" s="172">
        <f>'Eingabe Planung'!J43</f>
        <v>0</v>
      </c>
      <c r="O44" s="173">
        <f>'Eingabe Ist'!H40</f>
        <v>0</v>
      </c>
      <c r="P44" s="174">
        <f t="shared" si="21"/>
        <v>0</v>
      </c>
      <c r="Q44" s="172">
        <f>'Eingabe Planung'!K43</f>
        <v>0</v>
      </c>
      <c r="R44" s="173">
        <f>'Eingabe Ist'!I40</f>
        <v>0</v>
      </c>
      <c r="S44" s="174">
        <f t="shared" si="22"/>
        <v>0</v>
      </c>
      <c r="T44" s="172">
        <f>'Eingabe Planung'!L43</f>
        <v>0</v>
      </c>
      <c r="U44" s="173">
        <f>'Eingabe Ist'!J40</f>
        <v>0</v>
      </c>
      <c r="V44" s="174">
        <f t="shared" si="23"/>
        <v>0</v>
      </c>
      <c r="W44" s="172">
        <f>'Eingabe Planung'!M43</f>
        <v>0</v>
      </c>
      <c r="X44" s="173">
        <f>'Eingabe Ist'!K40</f>
        <v>0</v>
      </c>
      <c r="Y44" s="174">
        <f t="shared" si="24"/>
        <v>0</v>
      </c>
      <c r="Z44" s="172">
        <f>'Eingabe Planung'!N43</f>
        <v>0</v>
      </c>
      <c r="AA44" s="173">
        <f>'Eingabe Ist'!L40</f>
        <v>0</v>
      </c>
      <c r="AB44" s="174">
        <f t="shared" si="25"/>
        <v>0</v>
      </c>
      <c r="AC44" s="172">
        <f>'Eingabe Planung'!O43</f>
        <v>0</v>
      </c>
      <c r="AD44" s="173">
        <f>'Eingabe Ist'!M40</f>
        <v>0</v>
      </c>
      <c r="AE44" s="174">
        <f t="shared" si="26"/>
        <v>0</v>
      </c>
      <c r="AF44" s="172">
        <f>'Eingabe Planung'!P43</f>
        <v>0</v>
      </c>
      <c r="AG44" s="173">
        <f>'Eingabe Ist'!N40</f>
        <v>0</v>
      </c>
      <c r="AH44" s="174">
        <f t="shared" si="27"/>
        <v>0</v>
      </c>
      <c r="AI44" s="172">
        <f>'Eingabe Planung'!Q43</f>
        <v>0</v>
      </c>
      <c r="AJ44" s="173">
        <f>'Eingabe Ist'!O40</f>
        <v>0</v>
      </c>
      <c r="AK44" s="174">
        <f t="shared" si="28"/>
        <v>0</v>
      </c>
      <c r="AL44" s="172">
        <f>'Eingabe Planung'!R43</f>
        <v>0</v>
      </c>
      <c r="AM44" s="173">
        <f>'Eingabe Ist'!P40</f>
        <v>0</v>
      </c>
      <c r="AN44" s="174">
        <f t="shared" si="29"/>
        <v>0</v>
      </c>
      <c r="AO44" s="172">
        <f>'Eingabe Planung'!S43</f>
        <v>0</v>
      </c>
      <c r="AP44" s="173">
        <f>'Eingabe Ist'!Q40</f>
        <v>0</v>
      </c>
      <c r="AQ44" s="174">
        <f t="shared" si="30"/>
        <v>0</v>
      </c>
      <c r="AR44" s="172">
        <f>'Eingabe Planung'!T43</f>
        <v>0</v>
      </c>
      <c r="AS44" s="173">
        <f>'Eingabe Ist'!R40</f>
        <v>0</v>
      </c>
      <c r="AT44" s="174">
        <f t="shared" si="32"/>
        <v>0</v>
      </c>
    </row>
    <row r="45" spans="2:46" ht="13.7" customHeight="1" x14ac:dyDescent="0.2">
      <c r="B45" s="133">
        <f>'Eingabe Planung'!B44</f>
        <v>0</v>
      </c>
      <c r="C45" s="169">
        <f>'Eingabe Planung'!C44</f>
        <v>0</v>
      </c>
      <c r="D45" s="163"/>
      <c r="E45" s="170">
        <f>'Eingabe Planung'!E44</f>
        <v>0</v>
      </c>
      <c r="F45" s="164"/>
      <c r="G45" s="170">
        <f>'Eingabe Ist'!E41</f>
        <v>0</v>
      </c>
      <c r="H45" s="84"/>
      <c r="I45" s="171">
        <f t="shared" si="31"/>
        <v>0</v>
      </c>
      <c r="J45" s="84"/>
      <c r="K45" s="172">
        <f>'Eingabe Planung'!I44</f>
        <v>0</v>
      </c>
      <c r="L45" s="173">
        <f>'Eingabe Ist'!G41</f>
        <v>0</v>
      </c>
      <c r="M45" s="174">
        <f t="shared" si="33"/>
        <v>0</v>
      </c>
      <c r="N45" s="172">
        <f>'Eingabe Planung'!J44</f>
        <v>0</v>
      </c>
      <c r="O45" s="173">
        <f>'Eingabe Ist'!H41</f>
        <v>0</v>
      </c>
      <c r="P45" s="174">
        <f t="shared" si="21"/>
        <v>0</v>
      </c>
      <c r="Q45" s="172">
        <f>'Eingabe Planung'!K44</f>
        <v>0</v>
      </c>
      <c r="R45" s="173">
        <f>'Eingabe Ist'!I41</f>
        <v>0</v>
      </c>
      <c r="S45" s="174">
        <f t="shared" si="22"/>
        <v>0</v>
      </c>
      <c r="T45" s="172">
        <f>'Eingabe Planung'!L44</f>
        <v>0</v>
      </c>
      <c r="U45" s="173">
        <f>'Eingabe Ist'!J41</f>
        <v>0</v>
      </c>
      <c r="V45" s="174">
        <f t="shared" si="23"/>
        <v>0</v>
      </c>
      <c r="W45" s="172">
        <f>'Eingabe Planung'!M44</f>
        <v>0</v>
      </c>
      <c r="X45" s="173">
        <f>'Eingabe Ist'!K41</f>
        <v>0</v>
      </c>
      <c r="Y45" s="174">
        <f t="shared" si="24"/>
        <v>0</v>
      </c>
      <c r="Z45" s="172">
        <f>'Eingabe Planung'!N44</f>
        <v>0</v>
      </c>
      <c r="AA45" s="173">
        <f>'Eingabe Ist'!L41</f>
        <v>0</v>
      </c>
      <c r="AB45" s="174">
        <f t="shared" si="25"/>
        <v>0</v>
      </c>
      <c r="AC45" s="172">
        <f>'Eingabe Planung'!O44</f>
        <v>0</v>
      </c>
      <c r="AD45" s="173">
        <f>'Eingabe Ist'!M41</f>
        <v>0</v>
      </c>
      <c r="AE45" s="174">
        <f t="shared" si="26"/>
        <v>0</v>
      </c>
      <c r="AF45" s="172">
        <f>'Eingabe Planung'!P44</f>
        <v>0</v>
      </c>
      <c r="AG45" s="173">
        <f>'Eingabe Ist'!N41</f>
        <v>0</v>
      </c>
      <c r="AH45" s="174">
        <f t="shared" si="27"/>
        <v>0</v>
      </c>
      <c r="AI45" s="172">
        <f>'Eingabe Planung'!Q44</f>
        <v>0</v>
      </c>
      <c r="AJ45" s="173">
        <f>'Eingabe Ist'!O41</f>
        <v>0</v>
      </c>
      <c r="AK45" s="174">
        <f t="shared" si="28"/>
        <v>0</v>
      </c>
      <c r="AL45" s="172">
        <f>'Eingabe Planung'!R44</f>
        <v>0</v>
      </c>
      <c r="AM45" s="173">
        <f>'Eingabe Ist'!P41</f>
        <v>0</v>
      </c>
      <c r="AN45" s="174">
        <f t="shared" si="29"/>
        <v>0</v>
      </c>
      <c r="AO45" s="172">
        <f>'Eingabe Planung'!S44</f>
        <v>0</v>
      </c>
      <c r="AP45" s="173">
        <f>'Eingabe Ist'!Q41</f>
        <v>0</v>
      </c>
      <c r="AQ45" s="174">
        <f t="shared" si="30"/>
        <v>0</v>
      </c>
      <c r="AR45" s="172">
        <f>'Eingabe Planung'!T44</f>
        <v>0</v>
      </c>
      <c r="AS45" s="173">
        <f>'Eingabe Ist'!R41</f>
        <v>0</v>
      </c>
      <c r="AT45" s="174">
        <f t="shared" si="32"/>
        <v>0</v>
      </c>
    </row>
    <row r="46" spans="2:46" ht="13.7" customHeight="1" x14ac:dyDescent="0.2">
      <c r="B46" s="133">
        <f>'Eingabe Planung'!B46</f>
        <v>0</v>
      </c>
      <c r="C46" s="169">
        <f>'Eingabe Planung'!C46</f>
        <v>0</v>
      </c>
      <c r="D46" s="163"/>
      <c r="E46" s="170">
        <f>'Eingabe Planung'!E46</f>
        <v>0</v>
      </c>
      <c r="F46" s="164"/>
      <c r="G46" s="170">
        <f>'Eingabe Ist'!E42</f>
        <v>0</v>
      </c>
      <c r="H46" s="84"/>
      <c r="I46" s="171">
        <f t="shared" ref="I46:I48" si="34">E46-G46</f>
        <v>0</v>
      </c>
      <c r="J46" s="84"/>
      <c r="K46" s="172">
        <f>'Eingabe Planung'!I46</f>
        <v>0</v>
      </c>
      <c r="L46" s="173">
        <f>'Eingabe Ist'!G42</f>
        <v>0</v>
      </c>
      <c r="M46" s="174">
        <f t="shared" ref="M46:M48" si="35">K46-L46</f>
        <v>0</v>
      </c>
      <c r="N46" s="172">
        <f>'Eingabe Planung'!J46</f>
        <v>0</v>
      </c>
      <c r="O46" s="173">
        <f>'Eingabe Ist'!H42</f>
        <v>0</v>
      </c>
      <c r="P46" s="174">
        <f t="shared" ref="P46:P48" si="36">N46-O46</f>
        <v>0</v>
      </c>
      <c r="Q46" s="172">
        <f>'Eingabe Planung'!K46</f>
        <v>0</v>
      </c>
      <c r="R46" s="173">
        <f>'Eingabe Ist'!I42</f>
        <v>0</v>
      </c>
      <c r="S46" s="174">
        <f t="shared" ref="S46:S48" si="37">Q46-R46</f>
        <v>0</v>
      </c>
      <c r="T46" s="172">
        <f>'Eingabe Planung'!L46</f>
        <v>0</v>
      </c>
      <c r="U46" s="173">
        <f>'Eingabe Ist'!J42</f>
        <v>0</v>
      </c>
      <c r="V46" s="174">
        <f t="shared" ref="V46:V48" si="38">T46-U46</f>
        <v>0</v>
      </c>
      <c r="W46" s="172">
        <f>'Eingabe Planung'!M46</f>
        <v>0</v>
      </c>
      <c r="X46" s="173">
        <f>'Eingabe Ist'!K42</f>
        <v>0</v>
      </c>
      <c r="Y46" s="174">
        <f t="shared" ref="Y46:Y48" si="39">W46-X46</f>
        <v>0</v>
      </c>
      <c r="Z46" s="172">
        <f>'Eingabe Planung'!N46</f>
        <v>0</v>
      </c>
      <c r="AA46" s="173">
        <f>'Eingabe Ist'!L42</f>
        <v>0</v>
      </c>
      <c r="AB46" s="174">
        <f t="shared" ref="AB46:AB48" si="40">Z46-AA46</f>
        <v>0</v>
      </c>
      <c r="AC46" s="172">
        <f>'Eingabe Planung'!O46</f>
        <v>0</v>
      </c>
      <c r="AD46" s="173">
        <f>'Eingabe Ist'!M42</f>
        <v>0</v>
      </c>
      <c r="AE46" s="174">
        <f t="shared" ref="AE46:AE48" si="41">AC46-AD46</f>
        <v>0</v>
      </c>
      <c r="AF46" s="172">
        <f>'Eingabe Planung'!P46</f>
        <v>0</v>
      </c>
      <c r="AG46" s="173">
        <f>'Eingabe Ist'!N42</f>
        <v>0</v>
      </c>
      <c r="AH46" s="174">
        <f t="shared" ref="AH46:AH48" si="42">AF46-AG46</f>
        <v>0</v>
      </c>
      <c r="AI46" s="172">
        <f>'Eingabe Planung'!Q46</f>
        <v>0</v>
      </c>
      <c r="AJ46" s="173">
        <f>'Eingabe Ist'!O42</f>
        <v>0</v>
      </c>
      <c r="AK46" s="174">
        <f t="shared" ref="AK46:AK48" si="43">AI46-AJ46</f>
        <v>0</v>
      </c>
      <c r="AL46" s="172">
        <f>'Eingabe Planung'!R46</f>
        <v>0</v>
      </c>
      <c r="AM46" s="173">
        <f>'Eingabe Ist'!P42</f>
        <v>0</v>
      </c>
      <c r="AN46" s="174">
        <f t="shared" ref="AN46:AN48" si="44">AL46-AM46</f>
        <v>0</v>
      </c>
      <c r="AO46" s="172">
        <f>'Eingabe Planung'!S46</f>
        <v>0</v>
      </c>
      <c r="AP46" s="173">
        <f>'Eingabe Ist'!Q42</f>
        <v>0</v>
      </c>
      <c r="AQ46" s="174">
        <f t="shared" ref="AQ46:AQ48" si="45">AO46-AP46</f>
        <v>0</v>
      </c>
      <c r="AR46" s="172">
        <f>'Eingabe Planung'!T46</f>
        <v>0</v>
      </c>
      <c r="AS46" s="173">
        <f>'Eingabe Ist'!R42</f>
        <v>0</v>
      </c>
      <c r="AT46" s="174">
        <f t="shared" si="32"/>
        <v>0</v>
      </c>
    </row>
    <row r="47" spans="2:46" ht="13.7" customHeight="1" x14ac:dyDescent="0.2">
      <c r="B47" s="133">
        <f>'Eingabe Planung'!B47</f>
        <v>0</v>
      </c>
      <c r="C47" s="169">
        <f>'Eingabe Planung'!C47</f>
        <v>0</v>
      </c>
      <c r="D47" s="163"/>
      <c r="E47" s="170">
        <f>'Eingabe Planung'!E47</f>
        <v>0</v>
      </c>
      <c r="F47" s="164"/>
      <c r="G47" s="170">
        <f>'Eingabe Ist'!E43</f>
        <v>0</v>
      </c>
      <c r="H47" s="84"/>
      <c r="I47" s="171">
        <f t="shared" si="34"/>
        <v>0</v>
      </c>
      <c r="J47" s="84"/>
      <c r="K47" s="172">
        <f>'Eingabe Planung'!I47</f>
        <v>0</v>
      </c>
      <c r="L47" s="173">
        <f>'Eingabe Ist'!G43</f>
        <v>0</v>
      </c>
      <c r="M47" s="174">
        <f t="shared" si="35"/>
        <v>0</v>
      </c>
      <c r="N47" s="172">
        <f>'Eingabe Planung'!J47</f>
        <v>0</v>
      </c>
      <c r="O47" s="173">
        <f>'Eingabe Ist'!H43</f>
        <v>0</v>
      </c>
      <c r="P47" s="174">
        <f t="shared" si="36"/>
        <v>0</v>
      </c>
      <c r="Q47" s="172">
        <f>'Eingabe Planung'!K47</f>
        <v>0</v>
      </c>
      <c r="R47" s="173">
        <f>'Eingabe Ist'!I43</f>
        <v>0</v>
      </c>
      <c r="S47" s="174">
        <f t="shared" si="37"/>
        <v>0</v>
      </c>
      <c r="T47" s="172">
        <f>'Eingabe Planung'!L47</f>
        <v>0</v>
      </c>
      <c r="U47" s="173">
        <f>'Eingabe Ist'!J43</f>
        <v>0</v>
      </c>
      <c r="V47" s="174">
        <f t="shared" si="38"/>
        <v>0</v>
      </c>
      <c r="W47" s="172">
        <f>'Eingabe Planung'!M47</f>
        <v>0</v>
      </c>
      <c r="X47" s="173">
        <f>'Eingabe Ist'!K43</f>
        <v>0</v>
      </c>
      <c r="Y47" s="174">
        <f t="shared" si="39"/>
        <v>0</v>
      </c>
      <c r="Z47" s="172">
        <f>'Eingabe Planung'!N47</f>
        <v>0</v>
      </c>
      <c r="AA47" s="173">
        <f>'Eingabe Ist'!L43</f>
        <v>0</v>
      </c>
      <c r="AB47" s="174">
        <f t="shared" si="40"/>
        <v>0</v>
      </c>
      <c r="AC47" s="172">
        <f>'Eingabe Planung'!O47</f>
        <v>0</v>
      </c>
      <c r="AD47" s="173">
        <f>'Eingabe Ist'!M43</f>
        <v>0</v>
      </c>
      <c r="AE47" s="174">
        <f t="shared" si="41"/>
        <v>0</v>
      </c>
      <c r="AF47" s="172">
        <f>'Eingabe Planung'!P47</f>
        <v>0</v>
      </c>
      <c r="AG47" s="173">
        <f>'Eingabe Ist'!N43</f>
        <v>0</v>
      </c>
      <c r="AH47" s="174">
        <f t="shared" si="42"/>
        <v>0</v>
      </c>
      <c r="AI47" s="172">
        <f>'Eingabe Planung'!Q47</f>
        <v>0</v>
      </c>
      <c r="AJ47" s="173">
        <f>'Eingabe Ist'!O43</f>
        <v>0</v>
      </c>
      <c r="AK47" s="174">
        <f t="shared" si="43"/>
        <v>0</v>
      </c>
      <c r="AL47" s="172">
        <f>'Eingabe Planung'!R47</f>
        <v>0</v>
      </c>
      <c r="AM47" s="173">
        <f>'Eingabe Ist'!P43</f>
        <v>0</v>
      </c>
      <c r="AN47" s="174">
        <f t="shared" si="44"/>
        <v>0</v>
      </c>
      <c r="AO47" s="172">
        <f>'Eingabe Planung'!S47</f>
        <v>0</v>
      </c>
      <c r="AP47" s="173">
        <f>'Eingabe Ist'!Q43</f>
        <v>0</v>
      </c>
      <c r="AQ47" s="174">
        <f t="shared" si="45"/>
        <v>0</v>
      </c>
      <c r="AR47" s="172">
        <f>'Eingabe Planung'!T47</f>
        <v>0</v>
      </c>
      <c r="AS47" s="173">
        <f>'Eingabe Ist'!R43</f>
        <v>0</v>
      </c>
      <c r="AT47" s="174">
        <f t="shared" si="32"/>
        <v>0</v>
      </c>
    </row>
    <row r="48" spans="2:46" ht="13.7" customHeight="1" thickBot="1" x14ac:dyDescent="0.25">
      <c r="B48" s="133">
        <f>'Eingabe Planung'!B48</f>
        <v>0</v>
      </c>
      <c r="C48" s="169">
        <f>'Eingabe Planung'!C48</f>
        <v>0</v>
      </c>
      <c r="D48" s="163"/>
      <c r="E48" s="170">
        <f>'Eingabe Planung'!E48</f>
        <v>0</v>
      </c>
      <c r="F48" s="164"/>
      <c r="G48" s="170">
        <f>'Eingabe Ist'!E44</f>
        <v>0</v>
      </c>
      <c r="H48" s="84"/>
      <c r="I48" s="171">
        <f t="shared" si="34"/>
        <v>0</v>
      </c>
      <c r="J48" s="84"/>
      <c r="K48" s="172">
        <f>'Eingabe Planung'!I48</f>
        <v>0</v>
      </c>
      <c r="L48" s="173">
        <f>'Eingabe Ist'!G44</f>
        <v>0</v>
      </c>
      <c r="M48" s="174">
        <f t="shared" si="35"/>
        <v>0</v>
      </c>
      <c r="N48" s="172">
        <f>'Eingabe Planung'!J48</f>
        <v>0</v>
      </c>
      <c r="O48" s="173">
        <f>'Eingabe Ist'!H44</f>
        <v>0</v>
      </c>
      <c r="P48" s="174">
        <f t="shared" si="36"/>
        <v>0</v>
      </c>
      <c r="Q48" s="172">
        <f>'Eingabe Planung'!K48</f>
        <v>0</v>
      </c>
      <c r="R48" s="173">
        <f>'Eingabe Ist'!I44</f>
        <v>0</v>
      </c>
      <c r="S48" s="174">
        <f t="shared" si="37"/>
        <v>0</v>
      </c>
      <c r="T48" s="172">
        <f>'Eingabe Planung'!L48</f>
        <v>0</v>
      </c>
      <c r="U48" s="173">
        <f>'Eingabe Ist'!J44</f>
        <v>0</v>
      </c>
      <c r="V48" s="174">
        <f t="shared" si="38"/>
        <v>0</v>
      </c>
      <c r="W48" s="172">
        <f>'Eingabe Planung'!M48</f>
        <v>0</v>
      </c>
      <c r="X48" s="173">
        <f>'Eingabe Ist'!K44</f>
        <v>0</v>
      </c>
      <c r="Y48" s="174">
        <f t="shared" si="39"/>
        <v>0</v>
      </c>
      <c r="Z48" s="172">
        <f>'Eingabe Planung'!N48</f>
        <v>0</v>
      </c>
      <c r="AA48" s="173">
        <f>'Eingabe Ist'!L44</f>
        <v>0</v>
      </c>
      <c r="AB48" s="174">
        <f t="shared" si="40"/>
        <v>0</v>
      </c>
      <c r="AC48" s="172">
        <f>'Eingabe Planung'!O48</f>
        <v>0</v>
      </c>
      <c r="AD48" s="173">
        <f>'Eingabe Ist'!M44</f>
        <v>0</v>
      </c>
      <c r="AE48" s="174">
        <f t="shared" si="41"/>
        <v>0</v>
      </c>
      <c r="AF48" s="172">
        <f>'Eingabe Planung'!P48</f>
        <v>0</v>
      </c>
      <c r="AG48" s="173">
        <f>'Eingabe Ist'!N44</f>
        <v>0</v>
      </c>
      <c r="AH48" s="174">
        <f t="shared" si="42"/>
        <v>0</v>
      </c>
      <c r="AI48" s="172">
        <f>'Eingabe Planung'!Q48</f>
        <v>0</v>
      </c>
      <c r="AJ48" s="173">
        <f>'Eingabe Ist'!O44</f>
        <v>0</v>
      </c>
      <c r="AK48" s="174">
        <f t="shared" si="43"/>
        <v>0</v>
      </c>
      <c r="AL48" s="172">
        <f>'Eingabe Planung'!R48</f>
        <v>0</v>
      </c>
      <c r="AM48" s="173">
        <f>'Eingabe Ist'!P44</f>
        <v>0</v>
      </c>
      <c r="AN48" s="174">
        <f t="shared" si="44"/>
        <v>0</v>
      </c>
      <c r="AO48" s="172">
        <f>'Eingabe Planung'!S48</f>
        <v>0</v>
      </c>
      <c r="AP48" s="173">
        <f>'Eingabe Ist'!Q44</f>
        <v>0</v>
      </c>
      <c r="AQ48" s="174">
        <f t="shared" si="45"/>
        <v>0</v>
      </c>
      <c r="AR48" s="172">
        <f>'Eingabe Planung'!T48</f>
        <v>0</v>
      </c>
      <c r="AS48" s="468">
        <f>'Eingabe Ist'!R44</f>
        <v>0</v>
      </c>
      <c r="AT48" s="469">
        <f t="shared" si="32"/>
        <v>0</v>
      </c>
    </row>
    <row r="49" spans="1:46" ht="13.7" customHeight="1" thickTop="1" x14ac:dyDescent="0.2">
      <c r="B49" s="404" t="str">
        <f>'Eingabe Planung'!B49</f>
        <v xml:space="preserve"> Aufwand</v>
      </c>
      <c r="C49" s="126">
        <f>SUM(C29:C48)</f>
        <v>0</v>
      </c>
      <c r="D49" s="97"/>
      <c r="E49" s="624"/>
      <c r="F49" s="84"/>
      <c r="G49" s="624"/>
      <c r="H49" s="84"/>
      <c r="I49" s="624"/>
      <c r="J49" s="84"/>
      <c r="K49" s="626"/>
      <c r="L49" s="628"/>
      <c r="M49" s="630"/>
      <c r="N49" s="626"/>
      <c r="O49" s="628"/>
      <c r="P49" s="630">
        <f t="shared" si="21"/>
        <v>0</v>
      </c>
      <c r="Q49" s="626"/>
      <c r="R49" s="628"/>
      <c r="S49" s="630">
        <f t="shared" si="22"/>
        <v>0</v>
      </c>
      <c r="T49" s="626"/>
      <c r="U49" s="628"/>
      <c r="V49" s="630">
        <f t="shared" si="23"/>
        <v>0</v>
      </c>
      <c r="W49" s="626"/>
      <c r="X49" s="633"/>
      <c r="Y49" s="630">
        <f t="shared" si="24"/>
        <v>0</v>
      </c>
      <c r="Z49" s="626"/>
      <c r="AA49" s="633"/>
      <c r="AB49" s="630">
        <f t="shared" si="25"/>
        <v>0</v>
      </c>
      <c r="AC49" s="626"/>
      <c r="AD49" s="628"/>
      <c r="AE49" s="630">
        <f t="shared" si="26"/>
        <v>0</v>
      </c>
      <c r="AF49" s="626"/>
      <c r="AG49" s="633"/>
      <c r="AH49" s="630">
        <f t="shared" si="27"/>
        <v>0</v>
      </c>
      <c r="AI49" s="626"/>
      <c r="AJ49" s="633"/>
      <c r="AK49" s="630">
        <f t="shared" si="28"/>
        <v>0</v>
      </c>
      <c r="AL49" s="626"/>
      <c r="AM49" s="628"/>
      <c r="AN49" s="630">
        <f t="shared" si="29"/>
        <v>0</v>
      </c>
      <c r="AO49" s="626"/>
      <c r="AP49" s="628"/>
      <c r="AQ49" s="630">
        <f t="shared" si="30"/>
        <v>0</v>
      </c>
      <c r="AR49" s="626"/>
      <c r="AS49" s="634"/>
      <c r="AT49" s="636">
        <f t="shared" ref="AT49:AT51" si="46">AR49-AS49</f>
        <v>0</v>
      </c>
    </row>
    <row r="50" spans="1:46" ht="13.7" customHeight="1" thickBot="1" x14ac:dyDescent="0.25">
      <c r="B50" s="405" t="str">
        <f>'Eingabe Planung'!B50</f>
        <v xml:space="preserve"> Gewinn zur Kontrolle der Eingabe</v>
      </c>
      <c r="C50" s="139">
        <f>C25-C49</f>
        <v>0</v>
      </c>
      <c r="D50" s="97"/>
      <c r="E50" s="625"/>
      <c r="F50" s="84"/>
      <c r="G50" s="625"/>
      <c r="H50" s="84"/>
      <c r="I50" s="625"/>
      <c r="J50" s="84"/>
      <c r="K50" s="627"/>
      <c r="L50" s="629"/>
      <c r="M50" s="631"/>
      <c r="N50" s="627"/>
      <c r="O50" s="629"/>
      <c r="P50" s="631">
        <f t="shared" si="21"/>
        <v>0</v>
      </c>
      <c r="Q50" s="627"/>
      <c r="R50" s="629"/>
      <c r="S50" s="631">
        <f t="shared" si="22"/>
        <v>0</v>
      </c>
      <c r="T50" s="627"/>
      <c r="U50" s="629"/>
      <c r="V50" s="631">
        <f t="shared" si="23"/>
        <v>0</v>
      </c>
      <c r="W50" s="627"/>
      <c r="X50" s="632"/>
      <c r="Y50" s="631">
        <f t="shared" si="24"/>
        <v>0</v>
      </c>
      <c r="Z50" s="627"/>
      <c r="AA50" s="632"/>
      <c r="AB50" s="631">
        <f t="shared" si="25"/>
        <v>0</v>
      </c>
      <c r="AC50" s="627"/>
      <c r="AD50" s="629"/>
      <c r="AE50" s="631">
        <f t="shared" si="26"/>
        <v>0</v>
      </c>
      <c r="AF50" s="627"/>
      <c r="AG50" s="632"/>
      <c r="AH50" s="631">
        <f t="shared" si="27"/>
        <v>0</v>
      </c>
      <c r="AI50" s="627"/>
      <c r="AJ50" s="632"/>
      <c r="AK50" s="631">
        <f t="shared" si="28"/>
        <v>0</v>
      </c>
      <c r="AL50" s="627"/>
      <c r="AM50" s="629"/>
      <c r="AN50" s="631">
        <f t="shared" si="29"/>
        <v>0</v>
      </c>
      <c r="AO50" s="627"/>
      <c r="AP50" s="629"/>
      <c r="AQ50" s="631">
        <f t="shared" si="30"/>
        <v>0</v>
      </c>
      <c r="AR50" s="627"/>
      <c r="AS50" s="635"/>
      <c r="AT50" s="637">
        <f t="shared" si="46"/>
        <v>0</v>
      </c>
    </row>
    <row r="51" spans="1:46" s="38" customFormat="1" ht="18" customHeight="1" thickTop="1" thickBot="1" x14ac:dyDescent="0.25">
      <c r="B51" s="406" t="str">
        <f>'Eingabe Planung'!B51</f>
        <v xml:space="preserve"> Summe Ausgaben</v>
      </c>
      <c r="C51" s="177">
        <f>SUM(C29:C48)</f>
        <v>0</v>
      </c>
      <c r="D51" s="99"/>
      <c r="E51" s="88">
        <f>'Eingabe Planung'!E51</f>
        <v>0</v>
      </c>
      <c r="F51" s="87"/>
      <c r="G51" s="88">
        <f>'Eingabe Ist'!E47</f>
        <v>0</v>
      </c>
      <c r="H51" s="87"/>
      <c r="I51" s="92">
        <f>E51-G51</f>
        <v>0</v>
      </c>
      <c r="J51" s="87"/>
      <c r="K51" s="178">
        <f>'Eingabe Planung'!I51</f>
        <v>0</v>
      </c>
      <c r="L51" s="179">
        <f>'Eingabe Ist'!G47</f>
        <v>0</v>
      </c>
      <c r="M51" s="180">
        <f>SUM(M29:M48)</f>
        <v>0</v>
      </c>
      <c r="N51" s="178">
        <f>'Eingabe Planung'!J51</f>
        <v>0</v>
      </c>
      <c r="O51" s="179">
        <f>'Eingabe Ist'!H47</f>
        <v>0</v>
      </c>
      <c r="P51" s="180">
        <f t="shared" si="21"/>
        <v>0</v>
      </c>
      <c r="Q51" s="178">
        <f>'Eingabe Planung'!K51</f>
        <v>0</v>
      </c>
      <c r="R51" s="179">
        <f>'Eingabe Ist'!I47</f>
        <v>0</v>
      </c>
      <c r="S51" s="180">
        <f t="shared" si="22"/>
        <v>0</v>
      </c>
      <c r="T51" s="178">
        <f>'Eingabe Planung'!L51</f>
        <v>0</v>
      </c>
      <c r="U51" s="179">
        <f>'Eingabe Ist'!J47</f>
        <v>0</v>
      </c>
      <c r="V51" s="180">
        <f t="shared" si="23"/>
        <v>0</v>
      </c>
      <c r="W51" s="178">
        <f>'Eingabe Planung'!M51</f>
        <v>0</v>
      </c>
      <c r="X51" s="179">
        <f>'Eingabe Ist'!K47</f>
        <v>0</v>
      </c>
      <c r="Y51" s="180">
        <f t="shared" si="24"/>
        <v>0</v>
      </c>
      <c r="Z51" s="178">
        <f>'Eingabe Planung'!N51</f>
        <v>0</v>
      </c>
      <c r="AA51" s="179">
        <f>'Eingabe Ist'!L47</f>
        <v>0</v>
      </c>
      <c r="AB51" s="180">
        <f t="shared" si="25"/>
        <v>0</v>
      </c>
      <c r="AC51" s="178">
        <f>'Eingabe Planung'!O51</f>
        <v>0</v>
      </c>
      <c r="AD51" s="179">
        <f>'Eingabe Ist'!M47</f>
        <v>0</v>
      </c>
      <c r="AE51" s="180">
        <f t="shared" si="26"/>
        <v>0</v>
      </c>
      <c r="AF51" s="178">
        <f>'Eingabe Planung'!P51</f>
        <v>0</v>
      </c>
      <c r="AG51" s="179">
        <f>'Eingabe Ist'!N47</f>
        <v>0</v>
      </c>
      <c r="AH51" s="180">
        <f t="shared" si="27"/>
        <v>0</v>
      </c>
      <c r="AI51" s="178">
        <f>'Eingabe Planung'!Q51</f>
        <v>0</v>
      </c>
      <c r="AJ51" s="179">
        <f>'Eingabe Ist'!O47</f>
        <v>0</v>
      </c>
      <c r="AK51" s="180">
        <f t="shared" si="28"/>
        <v>0</v>
      </c>
      <c r="AL51" s="178">
        <f>'Eingabe Planung'!R51</f>
        <v>0</v>
      </c>
      <c r="AM51" s="179">
        <f>'Eingabe Ist'!P47</f>
        <v>0</v>
      </c>
      <c r="AN51" s="180">
        <f t="shared" si="29"/>
        <v>0</v>
      </c>
      <c r="AO51" s="178">
        <f>'Eingabe Planung'!S51</f>
        <v>0</v>
      </c>
      <c r="AP51" s="179">
        <f>'Eingabe Ist'!Q47</f>
        <v>0</v>
      </c>
      <c r="AQ51" s="180">
        <f t="shared" si="30"/>
        <v>0</v>
      </c>
      <c r="AR51" s="178">
        <f>'Eingabe Planung'!T51</f>
        <v>0</v>
      </c>
      <c r="AS51" s="434">
        <f>'Eingabe Ist'!R47</f>
        <v>0</v>
      </c>
      <c r="AT51" s="181">
        <f t="shared" si="46"/>
        <v>0</v>
      </c>
    </row>
    <row r="52" spans="1:46" s="17" customFormat="1" ht="10.15" customHeight="1" thickTop="1" thickBot="1" x14ac:dyDescent="0.25">
      <c r="B52" s="82"/>
      <c r="C52" s="89"/>
      <c r="D52" s="89"/>
      <c r="E52" s="75"/>
      <c r="F52" s="91"/>
      <c r="G52" s="75"/>
      <c r="H52" s="91"/>
      <c r="I52" s="75"/>
      <c r="J52" s="91"/>
      <c r="K52" s="83"/>
      <c r="L52" s="83"/>
      <c r="M52" s="161"/>
      <c r="N52" s="83"/>
      <c r="O52" s="83"/>
      <c r="P52" s="161">
        <f t="shared" si="21"/>
        <v>0</v>
      </c>
      <c r="Q52" s="83"/>
      <c r="R52" s="83"/>
      <c r="S52" s="161">
        <f t="shared" si="22"/>
        <v>0</v>
      </c>
      <c r="T52" s="83"/>
      <c r="U52" s="83"/>
      <c r="V52" s="161">
        <f t="shared" si="23"/>
        <v>0</v>
      </c>
      <c r="W52" s="83"/>
      <c r="X52" s="83"/>
      <c r="Y52" s="161">
        <f t="shared" si="24"/>
        <v>0</v>
      </c>
      <c r="Z52" s="83"/>
      <c r="AA52" s="83"/>
      <c r="AB52" s="161">
        <f t="shared" si="25"/>
        <v>0</v>
      </c>
      <c r="AC52" s="83"/>
      <c r="AD52" s="83"/>
      <c r="AE52" s="161">
        <f t="shared" si="26"/>
        <v>0</v>
      </c>
      <c r="AF52" s="83"/>
      <c r="AG52" s="83"/>
      <c r="AH52" s="161">
        <f t="shared" si="27"/>
        <v>0</v>
      </c>
      <c r="AI52" s="83"/>
      <c r="AJ52" s="83"/>
      <c r="AK52" s="161">
        <f t="shared" si="28"/>
        <v>0</v>
      </c>
      <c r="AL52" s="83"/>
      <c r="AM52" s="83"/>
      <c r="AN52" s="161">
        <f t="shared" si="29"/>
        <v>0</v>
      </c>
      <c r="AO52" s="83"/>
      <c r="AP52" s="83"/>
      <c r="AQ52" s="161">
        <f t="shared" si="30"/>
        <v>0</v>
      </c>
      <c r="AR52" s="83"/>
      <c r="AS52" s="161">
        <f>'Eingabe Ist'!R48</f>
        <v>0</v>
      </c>
      <c r="AT52" s="83"/>
    </row>
    <row r="53" spans="1:46" s="38" customFormat="1" ht="18" customHeight="1" thickTop="1" thickBot="1" x14ac:dyDescent="0.25">
      <c r="A53" s="39"/>
      <c r="B53" s="733" t="str">
        <f>'Eingabe Planung'!B53:C53</f>
        <v>Saldo Einn./Ausgaben im Betrieb</v>
      </c>
      <c r="C53" s="734"/>
      <c r="D53" s="82"/>
      <c r="E53" s="182">
        <f>'Eingabe Planung'!E53</f>
        <v>0</v>
      </c>
      <c r="F53" s="161"/>
      <c r="G53" s="182">
        <f>'Eingabe Ist'!E49</f>
        <v>0</v>
      </c>
      <c r="H53" s="161"/>
      <c r="I53" s="183">
        <f>I26+I51</f>
        <v>0</v>
      </c>
      <c r="J53" s="161"/>
      <c r="K53" s="184">
        <f>'Eingabe Planung'!I53</f>
        <v>0</v>
      </c>
      <c r="L53" s="185">
        <f>'Eingabe Ist'!G49</f>
        <v>0</v>
      </c>
      <c r="M53" s="186">
        <f>M26+M51</f>
        <v>0</v>
      </c>
      <c r="N53" s="184">
        <f>'Eingabe Planung'!J53</f>
        <v>0</v>
      </c>
      <c r="O53" s="185">
        <f>'Eingabe Ist'!H49</f>
        <v>0</v>
      </c>
      <c r="P53" s="186">
        <f>N53+O53</f>
        <v>0</v>
      </c>
      <c r="Q53" s="184">
        <f>'Eingabe Planung'!K53</f>
        <v>0</v>
      </c>
      <c r="R53" s="185">
        <f>'Eingabe Ist'!I49</f>
        <v>0</v>
      </c>
      <c r="S53" s="186">
        <f>Q53+R53</f>
        <v>0</v>
      </c>
      <c r="T53" s="184">
        <f>'Eingabe Planung'!L53</f>
        <v>0</v>
      </c>
      <c r="U53" s="185">
        <f>'Eingabe Ist'!J49</f>
        <v>0</v>
      </c>
      <c r="V53" s="186">
        <f>T53+U53</f>
        <v>0</v>
      </c>
      <c r="W53" s="184">
        <f>'Eingabe Planung'!M53</f>
        <v>0</v>
      </c>
      <c r="X53" s="185">
        <f>'Eingabe Ist'!K49</f>
        <v>0</v>
      </c>
      <c r="Y53" s="186">
        <f>W53+X53</f>
        <v>0</v>
      </c>
      <c r="Z53" s="184">
        <f>'Eingabe Planung'!N53</f>
        <v>0</v>
      </c>
      <c r="AA53" s="185">
        <f>'Eingabe Ist'!L49</f>
        <v>0</v>
      </c>
      <c r="AB53" s="186">
        <f>Z53+AA53</f>
        <v>0</v>
      </c>
      <c r="AC53" s="184">
        <f>'Eingabe Planung'!O53</f>
        <v>0</v>
      </c>
      <c r="AD53" s="185">
        <f>'Eingabe Ist'!M49</f>
        <v>0</v>
      </c>
      <c r="AE53" s="186">
        <f>AC53+AD53</f>
        <v>0</v>
      </c>
      <c r="AF53" s="184">
        <f>'Eingabe Planung'!P53</f>
        <v>0</v>
      </c>
      <c r="AG53" s="185">
        <f>'Eingabe Ist'!N49</f>
        <v>0</v>
      </c>
      <c r="AH53" s="186">
        <f>AF53+AG53</f>
        <v>0</v>
      </c>
      <c r="AI53" s="184">
        <f>'Eingabe Planung'!Q53</f>
        <v>0</v>
      </c>
      <c r="AJ53" s="185">
        <f>'Eingabe Ist'!O49</f>
        <v>0</v>
      </c>
      <c r="AK53" s="186">
        <f>AI53+AJ53</f>
        <v>0</v>
      </c>
      <c r="AL53" s="184">
        <f>'Eingabe Planung'!R53</f>
        <v>0</v>
      </c>
      <c r="AM53" s="185">
        <f>'Eingabe Ist'!P49</f>
        <v>0</v>
      </c>
      <c r="AN53" s="186">
        <f>AL53+AM53</f>
        <v>0</v>
      </c>
      <c r="AO53" s="184">
        <f>'Eingabe Planung'!S53</f>
        <v>0</v>
      </c>
      <c r="AP53" s="185">
        <f>'Eingabe Ist'!Q49</f>
        <v>0</v>
      </c>
      <c r="AQ53" s="186">
        <f>AO53+AP53</f>
        <v>0</v>
      </c>
      <c r="AR53" s="184">
        <f>'Eingabe Planung'!T53</f>
        <v>0</v>
      </c>
      <c r="AS53" s="187">
        <f>'Eingabe Ist'!R49</f>
        <v>0</v>
      </c>
      <c r="AT53" s="188">
        <f>AR53+AS53</f>
        <v>0</v>
      </c>
    </row>
    <row r="54" spans="1:46" s="4" customFormat="1" ht="10.15" customHeight="1" thickTop="1" x14ac:dyDescent="0.2">
      <c r="A54" s="17"/>
      <c r="B54" s="69"/>
      <c r="C54" s="69"/>
      <c r="D54" s="89"/>
      <c r="E54" s="75"/>
      <c r="F54" s="91"/>
      <c r="G54" s="75"/>
      <c r="H54" s="91"/>
      <c r="I54" s="75"/>
      <c r="J54" s="91"/>
      <c r="K54" s="83"/>
      <c r="L54" s="83"/>
      <c r="M54" s="161"/>
      <c r="N54" s="83"/>
      <c r="O54" s="83"/>
      <c r="P54" s="161">
        <f t="shared" si="21"/>
        <v>0</v>
      </c>
      <c r="Q54" s="83"/>
      <c r="R54" s="83"/>
      <c r="S54" s="161">
        <f t="shared" si="22"/>
        <v>0</v>
      </c>
      <c r="T54" s="83"/>
      <c r="U54" s="83"/>
      <c r="V54" s="161">
        <f t="shared" si="23"/>
        <v>0</v>
      </c>
      <c r="W54" s="83"/>
      <c r="X54" s="83"/>
      <c r="Y54" s="161">
        <f t="shared" si="24"/>
        <v>0</v>
      </c>
      <c r="Z54" s="83"/>
      <c r="AA54" s="83"/>
      <c r="AB54" s="161">
        <f t="shared" si="25"/>
        <v>0</v>
      </c>
      <c r="AC54" s="83"/>
      <c r="AD54" s="83"/>
      <c r="AE54" s="161">
        <f t="shared" si="26"/>
        <v>0</v>
      </c>
      <c r="AF54" s="83"/>
      <c r="AG54" s="83"/>
      <c r="AH54" s="161">
        <f t="shared" si="27"/>
        <v>0</v>
      </c>
      <c r="AI54" s="83"/>
      <c r="AJ54" s="83"/>
      <c r="AK54" s="161">
        <f t="shared" si="28"/>
        <v>0</v>
      </c>
      <c r="AL54" s="83"/>
      <c r="AM54" s="83"/>
      <c r="AN54" s="161">
        <f t="shared" si="29"/>
        <v>0</v>
      </c>
      <c r="AO54" s="83"/>
      <c r="AP54" s="83"/>
      <c r="AQ54" s="161">
        <f t="shared" si="30"/>
        <v>0</v>
      </c>
      <c r="AR54" s="83"/>
      <c r="AS54" s="161">
        <f>'Eingabe Ist'!R50</f>
        <v>0</v>
      </c>
      <c r="AT54" s="83"/>
    </row>
    <row r="55" spans="1:46" s="4" customFormat="1" ht="18" customHeight="1" thickBot="1" x14ac:dyDescent="0.25">
      <c r="A55" s="17"/>
      <c r="B55" s="189" t="str">
        <f>'Eingabe Planung'!B55</f>
        <v>Nebenerfolg</v>
      </c>
      <c r="C55" s="69"/>
      <c r="D55" s="89"/>
      <c r="E55" s="75"/>
      <c r="F55" s="91"/>
      <c r="G55" s="75"/>
      <c r="H55" s="91"/>
      <c r="I55" s="75"/>
      <c r="J55" s="91"/>
      <c r="K55" s="83"/>
      <c r="L55" s="83"/>
      <c r="M55" s="161"/>
      <c r="N55" s="83"/>
      <c r="O55" s="83"/>
      <c r="P55" s="161">
        <f t="shared" si="21"/>
        <v>0</v>
      </c>
      <c r="Q55" s="83"/>
      <c r="R55" s="83"/>
      <c r="S55" s="161">
        <f t="shared" si="22"/>
        <v>0</v>
      </c>
      <c r="T55" s="83"/>
      <c r="U55" s="83"/>
      <c r="V55" s="161">
        <f t="shared" si="23"/>
        <v>0</v>
      </c>
      <c r="W55" s="83"/>
      <c r="X55" s="83"/>
      <c r="Y55" s="161">
        <f t="shared" si="24"/>
        <v>0</v>
      </c>
      <c r="Z55" s="83"/>
      <c r="AA55" s="83"/>
      <c r="AB55" s="161">
        <f t="shared" si="25"/>
        <v>0</v>
      </c>
      <c r="AC55" s="83"/>
      <c r="AD55" s="83"/>
      <c r="AE55" s="161">
        <f t="shared" si="26"/>
        <v>0</v>
      </c>
      <c r="AF55" s="83"/>
      <c r="AG55" s="83"/>
      <c r="AH55" s="161">
        <f t="shared" si="27"/>
        <v>0</v>
      </c>
      <c r="AI55" s="83"/>
      <c r="AJ55" s="83"/>
      <c r="AK55" s="161">
        <f t="shared" si="28"/>
        <v>0</v>
      </c>
      <c r="AL55" s="83"/>
      <c r="AM55" s="83"/>
      <c r="AN55" s="161">
        <f t="shared" si="29"/>
        <v>0</v>
      </c>
      <c r="AO55" s="83"/>
      <c r="AP55" s="83"/>
      <c r="AQ55" s="161">
        <f t="shared" si="30"/>
        <v>0</v>
      </c>
      <c r="AR55" s="83"/>
      <c r="AS55" s="161">
        <f>'Eingabe Ist'!R51</f>
        <v>0</v>
      </c>
      <c r="AT55" s="83"/>
    </row>
    <row r="56" spans="1:46" ht="13.7" customHeight="1" thickTop="1" x14ac:dyDescent="0.2">
      <c r="B56" s="134" t="str">
        <f>'Eingabe Planung'!B56</f>
        <v>Einlagen aus Privatvermögen</v>
      </c>
      <c r="C56" s="126">
        <f>'Eingabe Planung'!C56</f>
        <v>0</v>
      </c>
      <c r="D56" s="190"/>
      <c r="E56" s="140">
        <f>'Eingabe Planung'!E56</f>
        <v>0</v>
      </c>
      <c r="F56" s="191"/>
      <c r="G56" s="140">
        <f>'Eingabe Ist'!E52</f>
        <v>0</v>
      </c>
      <c r="H56" s="191"/>
      <c r="I56" s="140">
        <f t="shared" ref="I56:I61" si="47">G56-E56</f>
        <v>0</v>
      </c>
      <c r="J56" s="191"/>
      <c r="K56" s="192">
        <f>'Eingabe Planung'!I56</f>
        <v>0</v>
      </c>
      <c r="L56" s="193">
        <f>'Eingabe Ist'!G52</f>
        <v>0</v>
      </c>
      <c r="M56" s="194">
        <f t="shared" ref="M56:M61" si="48">L56-K56</f>
        <v>0</v>
      </c>
      <c r="N56" s="192">
        <f>'Eingabe Planung'!J56</f>
        <v>0</v>
      </c>
      <c r="O56" s="193">
        <f>'Eingabe Ist'!H52</f>
        <v>0</v>
      </c>
      <c r="P56" s="194">
        <f t="shared" ref="P56:P61" si="49">O56-N56</f>
        <v>0</v>
      </c>
      <c r="Q56" s="192">
        <f>'Eingabe Planung'!K56</f>
        <v>0</v>
      </c>
      <c r="R56" s="193">
        <f>'Eingabe Ist'!I52</f>
        <v>0</v>
      </c>
      <c r="S56" s="194">
        <f t="shared" ref="S56:S61" si="50">R56-Q56</f>
        <v>0</v>
      </c>
      <c r="T56" s="192">
        <f>'Eingabe Planung'!L56</f>
        <v>0</v>
      </c>
      <c r="U56" s="193">
        <f>'Eingabe Ist'!J52</f>
        <v>0</v>
      </c>
      <c r="V56" s="194">
        <f t="shared" ref="V56:V61" si="51">U56-T56</f>
        <v>0</v>
      </c>
      <c r="W56" s="192">
        <f>'Eingabe Planung'!M56</f>
        <v>0</v>
      </c>
      <c r="X56" s="193">
        <f>'Eingabe Ist'!K52</f>
        <v>0</v>
      </c>
      <c r="Y56" s="194">
        <f t="shared" ref="Y56:Y61" si="52">X56-W56</f>
        <v>0</v>
      </c>
      <c r="Z56" s="192">
        <f>'Eingabe Planung'!N56</f>
        <v>0</v>
      </c>
      <c r="AA56" s="193">
        <f>'Eingabe Ist'!L52</f>
        <v>0</v>
      </c>
      <c r="AB56" s="194">
        <f t="shared" ref="AB56:AB61" si="53">AA56-Z56</f>
        <v>0</v>
      </c>
      <c r="AC56" s="192">
        <f>'Eingabe Planung'!O56</f>
        <v>0</v>
      </c>
      <c r="AD56" s="193">
        <f>'Eingabe Ist'!M52</f>
        <v>0</v>
      </c>
      <c r="AE56" s="194">
        <f t="shared" ref="AE56:AE61" si="54">AD56-AC56</f>
        <v>0</v>
      </c>
      <c r="AF56" s="192">
        <f>'Eingabe Planung'!P56</f>
        <v>0</v>
      </c>
      <c r="AG56" s="193">
        <f>'Eingabe Ist'!N52</f>
        <v>0</v>
      </c>
      <c r="AH56" s="194">
        <f t="shared" ref="AH56:AH61" si="55">AG56-AF56</f>
        <v>0</v>
      </c>
      <c r="AI56" s="192">
        <f>'Eingabe Planung'!Q56</f>
        <v>0</v>
      </c>
      <c r="AJ56" s="193">
        <f>'Eingabe Ist'!O52</f>
        <v>0</v>
      </c>
      <c r="AK56" s="194">
        <f t="shared" ref="AK56:AK61" si="56">AJ56-AI56</f>
        <v>0</v>
      </c>
      <c r="AL56" s="192">
        <f>'Eingabe Planung'!R56</f>
        <v>0</v>
      </c>
      <c r="AM56" s="193">
        <f>'Eingabe Ist'!P52</f>
        <v>0</v>
      </c>
      <c r="AN56" s="194">
        <f t="shared" ref="AN56:AN61" si="57">AM56-AL56</f>
        <v>0</v>
      </c>
      <c r="AO56" s="192">
        <f>'Eingabe Planung'!S56</f>
        <v>0</v>
      </c>
      <c r="AP56" s="193">
        <f>'Eingabe Ist'!Q52</f>
        <v>0</v>
      </c>
      <c r="AQ56" s="194">
        <f t="shared" ref="AQ56:AQ61" si="58">AP56-AO56</f>
        <v>0</v>
      </c>
      <c r="AR56" s="192">
        <f>'Eingabe Planung'!T56</f>
        <v>0</v>
      </c>
      <c r="AS56" s="195">
        <f>'Eingabe Ist'!R52</f>
        <v>0</v>
      </c>
      <c r="AT56" s="194">
        <f t="shared" ref="AT56:AT61" si="59">AS56-AR56</f>
        <v>0</v>
      </c>
    </row>
    <row r="57" spans="1:46" s="40" customFormat="1" ht="13.7" customHeight="1" x14ac:dyDescent="0.2">
      <c r="A57" s="5"/>
      <c r="B57" s="135" t="str">
        <f>'Eingabe Planung'!B57</f>
        <v>Nebeneinkommen</v>
      </c>
      <c r="C57" s="128">
        <f>'Eingabe Planung'!C57</f>
        <v>0</v>
      </c>
      <c r="D57" s="190"/>
      <c r="E57" s="147">
        <f>'Eingabe Planung'!E57</f>
        <v>0</v>
      </c>
      <c r="F57" s="191"/>
      <c r="G57" s="147">
        <f>'Eingabe Ist'!E53</f>
        <v>0</v>
      </c>
      <c r="H57" s="191"/>
      <c r="I57" s="196">
        <f t="shared" si="47"/>
        <v>0</v>
      </c>
      <c r="J57" s="191"/>
      <c r="K57" s="149">
        <f>'Eingabe Planung'!I57</f>
        <v>0</v>
      </c>
      <c r="L57" s="150">
        <f>'Eingabe Ist'!G53</f>
        <v>0</v>
      </c>
      <c r="M57" s="197">
        <f t="shared" si="48"/>
        <v>0</v>
      </c>
      <c r="N57" s="149">
        <f>'Eingabe Planung'!J57</f>
        <v>0</v>
      </c>
      <c r="O57" s="150">
        <f>'Eingabe Ist'!H53</f>
        <v>0</v>
      </c>
      <c r="P57" s="197">
        <f t="shared" si="49"/>
        <v>0</v>
      </c>
      <c r="Q57" s="149">
        <f>'Eingabe Planung'!K57</f>
        <v>0</v>
      </c>
      <c r="R57" s="150">
        <f>'Eingabe Ist'!I53</f>
        <v>0</v>
      </c>
      <c r="S57" s="197">
        <f t="shared" si="50"/>
        <v>0</v>
      </c>
      <c r="T57" s="149">
        <f>'Eingabe Planung'!L57</f>
        <v>0</v>
      </c>
      <c r="U57" s="150">
        <f>'Eingabe Ist'!J53</f>
        <v>0</v>
      </c>
      <c r="V57" s="197">
        <f t="shared" si="51"/>
        <v>0</v>
      </c>
      <c r="W57" s="149">
        <f>'Eingabe Planung'!M57</f>
        <v>0</v>
      </c>
      <c r="X57" s="150">
        <f>'Eingabe Ist'!K53</f>
        <v>0</v>
      </c>
      <c r="Y57" s="197">
        <f t="shared" si="52"/>
        <v>0</v>
      </c>
      <c r="Z57" s="149">
        <f>'Eingabe Planung'!N57</f>
        <v>0</v>
      </c>
      <c r="AA57" s="150">
        <f>'Eingabe Ist'!L53</f>
        <v>0</v>
      </c>
      <c r="AB57" s="197">
        <f t="shared" si="53"/>
        <v>0</v>
      </c>
      <c r="AC57" s="149">
        <f>'Eingabe Planung'!O57</f>
        <v>0</v>
      </c>
      <c r="AD57" s="150">
        <f>'Eingabe Ist'!M53</f>
        <v>0</v>
      </c>
      <c r="AE57" s="197">
        <f t="shared" si="54"/>
        <v>0</v>
      </c>
      <c r="AF57" s="149">
        <f>'Eingabe Planung'!P57</f>
        <v>0</v>
      </c>
      <c r="AG57" s="150">
        <f>'Eingabe Ist'!N53</f>
        <v>0</v>
      </c>
      <c r="AH57" s="197">
        <f t="shared" si="55"/>
        <v>0</v>
      </c>
      <c r="AI57" s="149">
        <f>'Eingabe Planung'!Q57</f>
        <v>0</v>
      </c>
      <c r="AJ57" s="150">
        <f>'Eingabe Ist'!O53</f>
        <v>0</v>
      </c>
      <c r="AK57" s="197">
        <f t="shared" si="56"/>
        <v>0</v>
      </c>
      <c r="AL57" s="149">
        <f>'Eingabe Planung'!R57</f>
        <v>0</v>
      </c>
      <c r="AM57" s="150">
        <f>'Eingabe Ist'!P53</f>
        <v>0</v>
      </c>
      <c r="AN57" s="197">
        <f t="shared" si="57"/>
        <v>0</v>
      </c>
      <c r="AO57" s="149">
        <f>'Eingabe Planung'!S57</f>
        <v>0</v>
      </c>
      <c r="AP57" s="150">
        <f>'Eingabe Ist'!Q53</f>
        <v>0</v>
      </c>
      <c r="AQ57" s="197">
        <f t="shared" si="58"/>
        <v>0</v>
      </c>
      <c r="AR57" s="149">
        <f>'Eingabe Planung'!T57</f>
        <v>0</v>
      </c>
      <c r="AS57" s="198">
        <f>'Eingabe Ist'!R53</f>
        <v>0</v>
      </c>
      <c r="AT57" s="197">
        <f t="shared" si="59"/>
        <v>0</v>
      </c>
    </row>
    <row r="58" spans="1:46" s="20" customFormat="1" ht="13.7" customHeight="1" x14ac:dyDescent="0.2">
      <c r="A58" s="5"/>
      <c r="B58" s="135" t="str">
        <f>'Eingabe Planung'!B58</f>
        <v>Mieteinnahmen</v>
      </c>
      <c r="C58" s="128">
        <f>'Eingabe Planung'!C58</f>
        <v>0</v>
      </c>
      <c r="D58" s="190"/>
      <c r="E58" s="147">
        <f>'Eingabe Planung'!E58</f>
        <v>0</v>
      </c>
      <c r="F58" s="191"/>
      <c r="G58" s="147">
        <f>'Eingabe Ist'!E54</f>
        <v>0</v>
      </c>
      <c r="H58" s="191"/>
      <c r="I58" s="196">
        <f t="shared" si="47"/>
        <v>0</v>
      </c>
      <c r="J58" s="191"/>
      <c r="K58" s="149">
        <f>'Eingabe Planung'!I58</f>
        <v>0</v>
      </c>
      <c r="L58" s="150">
        <f>'Eingabe Ist'!G54</f>
        <v>0</v>
      </c>
      <c r="M58" s="197">
        <f t="shared" si="48"/>
        <v>0</v>
      </c>
      <c r="N58" s="149">
        <f>'Eingabe Planung'!J58</f>
        <v>0</v>
      </c>
      <c r="O58" s="150">
        <f>'Eingabe Ist'!H54</f>
        <v>0</v>
      </c>
      <c r="P58" s="197">
        <f t="shared" si="49"/>
        <v>0</v>
      </c>
      <c r="Q58" s="149">
        <f>'Eingabe Planung'!K58</f>
        <v>0</v>
      </c>
      <c r="R58" s="150">
        <f>'Eingabe Ist'!I54</f>
        <v>0</v>
      </c>
      <c r="S58" s="197">
        <f t="shared" si="50"/>
        <v>0</v>
      </c>
      <c r="T58" s="149">
        <f>'Eingabe Planung'!L58</f>
        <v>0</v>
      </c>
      <c r="U58" s="150">
        <f>'Eingabe Ist'!J54</f>
        <v>0</v>
      </c>
      <c r="V58" s="197">
        <f t="shared" si="51"/>
        <v>0</v>
      </c>
      <c r="W58" s="149">
        <f>'Eingabe Planung'!M58</f>
        <v>0</v>
      </c>
      <c r="X58" s="150">
        <f>'Eingabe Ist'!K54</f>
        <v>0</v>
      </c>
      <c r="Y58" s="197">
        <f t="shared" si="52"/>
        <v>0</v>
      </c>
      <c r="Z58" s="149">
        <f>'Eingabe Planung'!N58</f>
        <v>0</v>
      </c>
      <c r="AA58" s="150">
        <f>'Eingabe Ist'!L54</f>
        <v>0</v>
      </c>
      <c r="AB58" s="197">
        <f t="shared" si="53"/>
        <v>0</v>
      </c>
      <c r="AC58" s="149">
        <f>'Eingabe Planung'!O58</f>
        <v>0</v>
      </c>
      <c r="AD58" s="150">
        <f>'Eingabe Ist'!M54</f>
        <v>0</v>
      </c>
      <c r="AE58" s="197">
        <f t="shared" si="54"/>
        <v>0</v>
      </c>
      <c r="AF58" s="149">
        <f>'Eingabe Planung'!P58</f>
        <v>0</v>
      </c>
      <c r="AG58" s="150">
        <f>'Eingabe Ist'!N54</f>
        <v>0</v>
      </c>
      <c r="AH58" s="197">
        <f t="shared" si="55"/>
        <v>0</v>
      </c>
      <c r="AI58" s="149">
        <f>'Eingabe Planung'!Q58</f>
        <v>0</v>
      </c>
      <c r="AJ58" s="150">
        <f>'Eingabe Ist'!O54</f>
        <v>0</v>
      </c>
      <c r="AK58" s="197">
        <f t="shared" si="56"/>
        <v>0</v>
      </c>
      <c r="AL58" s="149">
        <f>'Eingabe Planung'!R58</f>
        <v>0</v>
      </c>
      <c r="AM58" s="150">
        <f>'Eingabe Ist'!P54</f>
        <v>0</v>
      </c>
      <c r="AN58" s="197">
        <f t="shared" si="57"/>
        <v>0</v>
      </c>
      <c r="AO58" s="149">
        <f>'Eingabe Planung'!S58</f>
        <v>0</v>
      </c>
      <c r="AP58" s="150">
        <f>'Eingabe Ist'!Q54</f>
        <v>0</v>
      </c>
      <c r="AQ58" s="197">
        <f t="shared" si="58"/>
        <v>0</v>
      </c>
      <c r="AR58" s="149">
        <f>'Eingabe Planung'!T58</f>
        <v>0</v>
      </c>
      <c r="AS58" s="198">
        <f>'Eingabe Ist'!R54</f>
        <v>0</v>
      </c>
      <c r="AT58" s="197">
        <f t="shared" si="59"/>
        <v>0</v>
      </c>
    </row>
    <row r="59" spans="1:46" s="20" customFormat="1" ht="13.7" customHeight="1" x14ac:dyDescent="0.2">
      <c r="A59" s="5"/>
      <c r="B59" s="135">
        <f>'Eingabe Planung'!B59</f>
        <v>0</v>
      </c>
      <c r="C59" s="128">
        <f>'Eingabe Planung'!C59</f>
        <v>0</v>
      </c>
      <c r="D59" s="190"/>
      <c r="E59" s="147">
        <f>'Eingabe Planung'!E59</f>
        <v>0</v>
      </c>
      <c r="F59" s="191"/>
      <c r="G59" s="147">
        <f>'Eingabe Ist'!E55</f>
        <v>0</v>
      </c>
      <c r="H59" s="191"/>
      <c r="I59" s="196">
        <f t="shared" si="47"/>
        <v>0</v>
      </c>
      <c r="J59" s="191"/>
      <c r="K59" s="149">
        <f>'Eingabe Planung'!I59</f>
        <v>0</v>
      </c>
      <c r="L59" s="150">
        <f>'Eingabe Ist'!G55</f>
        <v>0</v>
      </c>
      <c r="M59" s="197">
        <f t="shared" si="48"/>
        <v>0</v>
      </c>
      <c r="N59" s="149">
        <f>'Eingabe Planung'!J59</f>
        <v>0</v>
      </c>
      <c r="O59" s="150">
        <f>'Eingabe Ist'!H55</f>
        <v>0</v>
      </c>
      <c r="P59" s="197">
        <f t="shared" si="49"/>
        <v>0</v>
      </c>
      <c r="Q59" s="149">
        <f>'Eingabe Planung'!K59</f>
        <v>0</v>
      </c>
      <c r="R59" s="150">
        <f>'Eingabe Ist'!I55</f>
        <v>0</v>
      </c>
      <c r="S59" s="197">
        <f t="shared" si="50"/>
        <v>0</v>
      </c>
      <c r="T59" s="149">
        <f>'Eingabe Planung'!L59</f>
        <v>0</v>
      </c>
      <c r="U59" s="150">
        <f>'Eingabe Ist'!J55</f>
        <v>0</v>
      </c>
      <c r="V59" s="197">
        <f t="shared" si="51"/>
        <v>0</v>
      </c>
      <c r="W59" s="149">
        <f>'Eingabe Planung'!M59</f>
        <v>0</v>
      </c>
      <c r="X59" s="150">
        <f>'Eingabe Ist'!K55</f>
        <v>0</v>
      </c>
      <c r="Y59" s="197">
        <f t="shared" si="52"/>
        <v>0</v>
      </c>
      <c r="Z59" s="149">
        <f>'Eingabe Planung'!N59</f>
        <v>0</v>
      </c>
      <c r="AA59" s="150">
        <f>'Eingabe Ist'!L55</f>
        <v>0</v>
      </c>
      <c r="AB59" s="197">
        <f t="shared" si="53"/>
        <v>0</v>
      </c>
      <c r="AC59" s="149">
        <f>'Eingabe Planung'!O59</f>
        <v>0</v>
      </c>
      <c r="AD59" s="150">
        <f>'Eingabe Ist'!M55</f>
        <v>0</v>
      </c>
      <c r="AE59" s="197">
        <f t="shared" si="54"/>
        <v>0</v>
      </c>
      <c r="AF59" s="149">
        <f>'Eingabe Planung'!P59</f>
        <v>0</v>
      </c>
      <c r="AG59" s="150">
        <f>'Eingabe Ist'!N55</f>
        <v>0</v>
      </c>
      <c r="AH59" s="197">
        <f t="shared" si="55"/>
        <v>0</v>
      </c>
      <c r="AI59" s="149">
        <f>'Eingabe Planung'!Q59</f>
        <v>0</v>
      </c>
      <c r="AJ59" s="150">
        <f>'Eingabe Ist'!O55</f>
        <v>0</v>
      </c>
      <c r="AK59" s="197">
        <f t="shared" si="56"/>
        <v>0</v>
      </c>
      <c r="AL59" s="149">
        <f>'Eingabe Planung'!R59</f>
        <v>0</v>
      </c>
      <c r="AM59" s="150">
        <f>'Eingabe Ist'!P55</f>
        <v>0</v>
      </c>
      <c r="AN59" s="197">
        <f t="shared" si="57"/>
        <v>0</v>
      </c>
      <c r="AO59" s="149">
        <f>'Eingabe Planung'!S59</f>
        <v>0</v>
      </c>
      <c r="AP59" s="150">
        <f>'Eingabe Ist'!Q55</f>
        <v>0</v>
      </c>
      <c r="AQ59" s="197">
        <f t="shared" si="58"/>
        <v>0</v>
      </c>
      <c r="AR59" s="149">
        <f>'Eingabe Planung'!T59</f>
        <v>0</v>
      </c>
      <c r="AS59" s="198">
        <f>'Eingabe Ist'!R55</f>
        <v>0</v>
      </c>
      <c r="AT59" s="197">
        <f t="shared" si="59"/>
        <v>0</v>
      </c>
    </row>
    <row r="60" spans="1:46" ht="13.7" customHeight="1" x14ac:dyDescent="0.2">
      <c r="B60" s="135">
        <f>'Eingabe Planung'!B60</f>
        <v>0</v>
      </c>
      <c r="C60" s="128">
        <f>'Eingabe Planung'!C60</f>
        <v>0</v>
      </c>
      <c r="D60" s="190"/>
      <c r="E60" s="147">
        <f>'Eingabe Planung'!E60</f>
        <v>0</v>
      </c>
      <c r="F60" s="191"/>
      <c r="G60" s="147">
        <f>'Eingabe Ist'!E56</f>
        <v>0</v>
      </c>
      <c r="H60" s="191"/>
      <c r="I60" s="196">
        <f t="shared" si="47"/>
        <v>0</v>
      </c>
      <c r="J60" s="191"/>
      <c r="K60" s="149">
        <f>'Eingabe Planung'!I60</f>
        <v>0</v>
      </c>
      <c r="L60" s="150">
        <f>'Eingabe Ist'!G56</f>
        <v>0</v>
      </c>
      <c r="M60" s="197">
        <f t="shared" si="48"/>
        <v>0</v>
      </c>
      <c r="N60" s="149">
        <f>'Eingabe Planung'!J60</f>
        <v>0</v>
      </c>
      <c r="O60" s="150">
        <f>'Eingabe Ist'!H56</f>
        <v>0</v>
      </c>
      <c r="P60" s="197">
        <f t="shared" si="49"/>
        <v>0</v>
      </c>
      <c r="Q60" s="149">
        <f>'Eingabe Planung'!K60</f>
        <v>0</v>
      </c>
      <c r="R60" s="150">
        <f>'Eingabe Ist'!I56</f>
        <v>0</v>
      </c>
      <c r="S60" s="197">
        <f t="shared" si="50"/>
        <v>0</v>
      </c>
      <c r="T60" s="149">
        <f>'Eingabe Planung'!L60</f>
        <v>0</v>
      </c>
      <c r="U60" s="150">
        <f>'Eingabe Ist'!J56</f>
        <v>0</v>
      </c>
      <c r="V60" s="197">
        <f t="shared" si="51"/>
        <v>0</v>
      </c>
      <c r="W60" s="149">
        <f>'Eingabe Planung'!M60</f>
        <v>0</v>
      </c>
      <c r="X60" s="150">
        <f>'Eingabe Ist'!K56</f>
        <v>0</v>
      </c>
      <c r="Y60" s="197">
        <f t="shared" si="52"/>
        <v>0</v>
      </c>
      <c r="Z60" s="149">
        <f>'Eingabe Planung'!N60</f>
        <v>0</v>
      </c>
      <c r="AA60" s="150">
        <f>'Eingabe Ist'!L56</f>
        <v>0</v>
      </c>
      <c r="AB60" s="197">
        <f t="shared" si="53"/>
        <v>0</v>
      </c>
      <c r="AC60" s="149">
        <f>'Eingabe Planung'!O60</f>
        <v>0</v>
      </c>
      <c r="AD60" s="150">
        <f>'Eingabe Ist'!M56</f>
        <v>0</v>
      </c>
      <c r="AE60" s="197">
        <f t="shared" si="54"/>
        <v>0</v>
      </c>
      <c r="AF60" s="149">
        <f>'Eingabe Planung'!P60</f>
        <v>0</v>
      </c>
      <c r="AG60" s="150">
        <f>'Eingabe Ist'!N56</f>
        <v>0</v>
      </c>
      <c r="AH60" s="197">
        <f t="shared" si="55"/>
        <v>0</v>
      </c>
      <c r="AI60" s="149">
        <f>'Eingabe Planung'!Q60</f>
        <v>0</v>
      </c>
      <c r="AJ60" s="150">
        <f>'Eingabe Ist'!O56</f>
        <v>0</v>
      </c>
      <c r="AK60" s="197">
        <f t="shared" si="56"/>
        <v>0</v>
      </c>
      <c r="AL60" s="149">
        <f>'Eingabe Planung'!R60</f>
        <v>0</v>
      </c>
      <c r="AM60" s="150">
        <f>'Eingabe Ist'!P56</f>
        <v>0</v>
      </c>
      <c r="AN60" s="197">
        <f t="shared" si="57"/>
        <v>0</v>
      </c>
      <c r="AO60" s="149">
        <f>'Eingabe Planung'!S60</f>
        <v>0</v>
      </c>
      <c r="AP60" s="150">
        <f>'Eingabe Ist'!Q56</f>
        <v>0</v>
      </c>
      <c r="AQ60" s="197">
        <f t="shared" si="58"/>
        <v>0</v>
      </c>
      <c r="AR60" s="149">
        <f>'Eingabe Planung'!T60</f>
        <v>0</v>
      </c>
      <c r="AS60" s="198">
        <f>'Eingabe Ist'!R56</f>
        <v>0</v>
      </c>
      <c r="AT60" s="197">
        <f t="shared" si="59"/>
        <v>0</v>
      </c>
    </row>
    <row r="61" spans="1:46" ht="13.7" customHeight="1" x14ac:dyDescent="0.2">
      <c r="B61" s="138">
        <f>'Eingabe Planung'!B61</f>
        <v>0</v>
      </c>
      <c r="C61" s="199">
        <f>'Eingabe Planung'!C61</f>
        <v>0</v>
      </c>
      <c r="D61" s="190"/>
      <c r="E61" s="151">
        <f>'Eingabe Planung'!E61</f>
        <v>0</v>
      </c>
      <c r="F61" s="191"/>
      <c r="G61" s="151">
        <f>'Eingabe Ist'!E57</f>
        <v>0</v>
      </c>
      <c r="H61" s="191"/>
      <c r="I61" s="200">
        <f t="shared" si="47"/>
        <v>0</v>
      </c>
      <c r="J61" s="191"/>
      <c r="K61" s="152">
        <f>'Eingabe Planung'!I61</f>
        <v>0</v>
      </c>
      <c r="L61" s="153">
        <f>'Eingabe Ist'!G57</f>
        <v>0</v>
      </c>
      <c r="M61" s="201">
        <f t="shared" si="48"/>
        <v>0</v>
      </c>
      <c r="N61" s="152">
        <f>'Eingabe Planung'!J61</f>
        <v>0</v>
      </c>
      <c r="O61" s="153">
        <f>'Eingabe Ist'!H57</f>
        <v>0</v>
      </c>
      <c r="P61" s="201">
        <f t="shared" si="49"/>
        <v>0</v>
      </c>
      <c r="Q61" s="152">
        <f>'Eingabe Planung'!K61</f>
        <v>0</v>
      </c>
      <c r="R61" s="153">
        <f>'Eingabe Ist'!I57</f>
        <v>0</v>
      </c>
      <c r="S61" s="201">
        <f t="shared" si="50"/>
        <v>0</v>
      </c>
      <c r="T61" s="152">
        <f>'Eingabe Planung'!L61</f>
        <v>0</v>
      </c>
      <c r="U61" s="153">
        <f>'Eingabe Ist'!J57</f>
        <v>0</v>
      </c>
      <c r="V61" s="201">
        <f t="shared" si="51"/>
        <v>0</v>
      </c>
      <c r="W61" s="152">
        <f>'Eingabe Planung'!M61</f>
        <v>0</v>
      </c>
      <c r="X61" s="153">
        <f>'Eingabe Ist'!K57</f>
        <v>0</v>
      </c>
      <c r="Y61" s="201">
        <f t="shared" si="52"/>
        <v>0</v>
      </c>
      <c r="Z61" s="152">
        <f>'Eingabe Planung'!N61</f>
        <v>0</v>
      </c>
      <c r="AA61" s="153">
        <f>'Eingabe Ist'!L57</f>
        <v>0</v>
      </c>
      <c r="AB61" s="201">
        <f t="shared" si="53"/>
        <v>0</v>
      </c>
      <c r="AC61" s="152">
        <f>'Eingabe Planung'!O61</f>
        <v>0</v>
      </c>
      <c r="AD61" s="153">
        <f>'Eingabe Ist'!M57</f>
        <v>0</v>
      </c>
      <c r="AE61" s="201">
        <f t="shared" si="54"/>
        <v>0</v>
      </c>
      <c r="AF61" s="152">
        <f>'Eingabe Planung'!P61</f>
        <v>0</v>
      </c>
      <c r="AG61" s="153">
        <f>'Eingabe Ist'!N57</f>
        <v>0</v>
      </c>
      <c r="AH61" s="201">
        <f t="shared" si="55"/>
        <v>0</v>
      </c>
      <c r="AI61" s="152">
        <f>'Eingabe Planung'!Q61</f>
        <v>0</v>
      </c>
      <c r="AJ61" s="153">
        <f>'Eingabe Ist'!O57</f>
        <v>0</v>
      </c>
      <c r="AK61" s="201">
        <f t="shared" si="56"/>
        <v>0</v>
      </c>
      <c r="AL61" s="152">
        <f>'Eingabe Planung'!R61</f>
        <v>0</v>
      </c>
      <c r="AM61" s="153">
        <f>'Eingabe Ist'!P57</f>
        <v>0</v>
      </c>
      <c r="AN61" s="201">
        <f t="shared" si="57"/>
        <v>0</v>
      </c>
      <c r="AO61" s="152">
        <f>'Eingabe Planung'!S61</f>
        <v>0</v>
      </c>
      <c r="AP61" s="153">
        <f>'Eingabe Ist'!Q57</f>
        <v>0</v>
      </c>
      <c r="AQ61" s="201">
        <f t="shared" si="58"/>
        <v>0</v>
      </c>
      <c r="AR61" s="152">
        <f>'Eingabe Planung'!T61</f>
        <v>0</v>
      </c>
      <c r="AS61" s="202">
        <f>'Eingabe Ist'!R57</f>
        <v>0</v>
      </c>
      <c r="AT61" s="201">
        <f t="shared" si="59"/>
        <v>0</v>
      </c>
    </row>
    <row r="62" spans="1:46" s="38" customFormat="1" ht="18" customHeight="1" thickBot="1" x14ac:dyDescent="0.25">
      <c r="B62" s="407" t="s">
        <v>13</v>
      </c>
      <c r="C62" s="155">
        <f>SUM(C56:C61)</f>
        <v>0</v>
      </c>
      <c r="D62" s="203"/>
      <c r="E62" s="204">
        <f>'Eingabe Planung'!E62</f>
        <v>0</v>
      </c>
      <c r="F62" s="205"/>
      <c r="G62" s="204">
        <f>'Eingabe Ist'!E58</f>
        <v>0</v>
      </c>
      <c r="H62" s="205"/>
      <c r="I62" s="156">
        <f>SUM(I56:I61)</f>
        <v>0</v>
      </c>
      <c r="J62" s="205"/>
      <c r="K62" s="206">
        <f>'Eingabe Planung'!I62</f>
        <v>0</v>
      </c>
      <c r="L62" s="207">
        <f>'Eingabe Ist'!G58</f>
        <v>0</v>
      </c>
      <c r="M62" s="208">
        <f>SUM(M56:M61)</f>
        <v>0</v>
      </c>
      <c r="N62" s="206">
        <f>'Eingabe Planung'!J62</f>
        <v>0</v>
      </c>
      <c r="O62" s="207">
        <f>'Eingabe Ist'!H58</f>
        <v>0</v>
      </c>
      <c r="P62" s="208">
        <f>SUM(P56:P61)</f>
        <v>0</v>
      </c>
      <c r="Q62" s="206">
        <f>'Eingabe Planung'!K62</f>
        <v>0</v>
      </c>
      <c r="R62" s="207">
        <f>'Eingabe Ist'!I58</f>
        <v>0</v>
      </c>
      <c r="S62" s="208">
        <f>SUM(S56:S61)</f>
        <v>0</v>
      </c>
      <c r="T62" s="206">
        <f>'Eingabe Planung'!L62</f>
        <v>0</v>
      </c>
      <c r="U62" s="207">
        <f>'Eingabe Ist'!J58</f>
        <v>0</v>
      </c>
      <c r="V62" s="208">
        <f>SUM(V56:V61)</f>
        <v>0</v>
      </c>
      <c r="W62" s="206">
        <f>'Eingabe Planung'!M62</f>
        <v>0</v>
      </c>
      <c r="X62" s="207">
        <f>'Eingabe Ist'!K58</f>
        <v>0</v>
      </c>
      <c r="Y62" s="208">
        <f>SUM(Y56:Y61)</f>
        <v>0</v>
      </c>
      <c r="Z62" s="206">
        <f>'Eingabe Planung'!N62</f>
        <v>0</v>
      </c>
      <c r="AA62" s="207">
        <f>'Eingabe Ist'!L58</f>
        <v>0</v>
      </c>
      <c r="AB62" s="208">
        <f>SUM(AB56:AB61)</f>
        <v>0</v>
      </c>
      <c r="AC62" s="206">
        <f>'Eingabe Planung'!O62</f>
        <v>0</v>
      </c>
      <c r="AD62" s="207">
        <f>'Eingabe Ist'!M58</f>
        <v>0</v>
      </c>
      <c r="AE62" s="208">
        <f>SUM(AE56:AE61)</f>
        <v>0</v>
      </c>
      <c r="AF62" s="206">
        <f>'Eingabe Planung'!P62</f>
        <v>0</v>
      </c>
      <c r="AG62" s="207">
        <f>'Eingabe Ist'!N58</f>
        <v>0</v>
      </c>
      <c r="AH62" s="208">
        <f>SUM(AH56:AH61)</f>
        <v>0</v>
      </c>
      <c r="AI62" s="206">
        <f>'Eingabe Planung'!Q62</f>
        <v>0</v>
      </c>
      <c r="AJ62" s="207">
        <f>'Eingabe Ist'!O58</f>
        <v>0</v>
      </c>
      <c r="AK62" s="208">
        <f>SUM(AK56:AK61)</f>
        <v>0</v>
      </c>
      <c r="AL62" s="206">
        <f>'Eingabe Planung'!R62</f>
        <v>0</v>
      </c>
      <c r="AM62" s="207">
        <f>'Eingabe Ist'!P58</f>
        <v>0</v>
      </c>
      <c r="AN62" s="208">
        <f>SUM(AN56:AN61)</f>
        <v>0</v>
      </c>
      <c r="AO62" s="206">
        <f>'Eingabe Planung'!S62</f>
        <v>0</v>
      </c>
      <c r="AP62" s="207">
        <f>'Eingabe Ist'!Q58</f>
        <v>0</v>
      </c>
      <c r="AQ62" s="208">
        <f>SUM(AQ56:AQ61)</f>
        <v>0</v>
      </c>
      <c r="AR62" s="206">
        <f>'Eingabe Planung'!T62</f>
        <v>0</v>
      </c>
      <c r="AS62" s="209">
        <f>'Eingabe Ist'!R58</f>
        <v>0</v>
      </c>
      <c r="AT62" s="208">
        <f>SUM(AT56:AT61)</f>
        <v>0</v>
      </c>
    </row>
    <row r="63" spans="1:46" s="4" customFormat="1" ht="10.15" customHeight="1" thickTop="1" x14ac:dyDescent="0.2">
      <c r="A63" s="20"/>
      <c r="B63" s="82"/>
      <c r="C63" s="95"/>
      <c r="D63" s="95"/>
      <c r="E63" s="75"/>
      <c r="F63" s="78"/>
      <c r="G63" s="75"/>
      <c r="H63" s="78"/>
      <c r="I63" s="75"/>
      <c r="J63" s="78"/>
      <c r="K63" s="83"/>
      <c r="L63" s="83"/>
      <c r="M63" s="161"/>
      <c r="N63" s="83"/>
      <c r="O63" s="83"/>
      <c r="P63" s="161"/>
      <c r="Q63" s="83"/>
      <c r="R63" s="83"/>
      <c r="S63" s="161"/>
      <c r="T63" s="83"/>
      <c r="U63" s="83"/>
      <c r="V63" s="161"/>
      <c r="W63" s="83"/>
      <c r="X63" s="83"/>
      <c r="Y63" s="161"/>
      <c r="Z63" s="83"/>
      <c r="AA63" s="83"/>
      <c r="AB63" s="161"/>
      <c r="AC63" s="83"/>
      <c r="AD63" s="83"/>
      <c r="AE63" s="161"/>
      <c r="AF63" s="83"/>
      <c r="AG63" s="83"/>
      <c r="AH63" s="161"/>
      <c r="AI63" s="83"/>
      <c r="AJ63" s="83"/>
      <c r="AK63" s="161"/>
      <c r="AL63" s="83"/>
      <c r="AM63" s="83"/>
      <c r="AN63" s="161"/>
      <c r="AO63" s="83"/>
      <c r="AP63" s="83"/>
      <c r="AQ63" s="161"/>
      <c r="AR63" s="83"/>
      <c r="AS63" s="161"/>
      <c r="AT63" s="83"/>
    </row>
    <row r="64" spans="1:46" s="20" customFormat="1" ht="18" customHeight="1" thickBot="1" x14ac:dyDescent="0.25">
      <c r="B64" s="297" t="str">
        <f>'Eingabe Planung'!B64</f>
        <v xml:space="preserve"> Ausgaben</v>
      </c>
      <c r="C64" s="95"/>
      <c r="D64" s="95"/>
      <c r="E64" s="75"/>
      <c r="F64" s="78"/>
      <c r="G64" s="75"/>
      <c r="H64" s="78"/>
      <c r="I64" s="75"/>
      <c r="J64" s="78"/>
      <c r="K64" s="83"/>
      <c r="L64" s="83"/>
      <c r="M64" s="161"/>
      <c r="N64" s="83"/>
      <c r="O64" s="83"/>
      <c r="P64" s="161"/>
      <c r="Q64" s="83"/>
      <c r="R64" s="83"/>
      <c r="S64" s="161"/>
      <c r="T64" s="83"/>
      <c r="U64" s="83"/>
      <c r="V64" s="161"/>
      <c r="W64" s="83"/>
      <c r="X64" s="83"/>
      <c r="Y64" s="161"/>
      <c r="Z64" s="83"/>
      <c r="AA64" s="83"/>
      <c r="AB64" s="161"/>
      <c r="AC64" s="83"/>
      <c r="AD64" s="83"/>
      <c r="AE64" s="161"/>
      <c r="AF64" s="83"/>
      <c r="AG64" s="83"/>
      <c r="AH64" s="161"/>
      <c r="AI64" s="83"/>
      <c r="AJ64" s="83"/>
      <c r="AK64" s="161"/>
      <c r="AL64" s="83"/>
      <c r="AM64" s="83"/>
      <c r="AN64" s="161"/>
      <c r="AO64" s="83"/>
      <c r="AP64" s="83"/>
      <c r="AQ64" s="161"/>
      <c r="AR64" s="83"/>
      <c r="AS64" s="161"/>
      <c r="AT64" s="83"/>
    </row>
    <row r="65" spans="1:46" s="20" customFormat="1" ht="13.7" customHeight="1" thickTop="1" x14ac:dyDescent="0.2">
      <c r="A65" s="5"/>
      <c r="B65" s="125" t="str">
        <f>'Eingabe Planung'!B65</f>
        <v>Privataufwand</v>
      </c>
      <c r="C65" s="129">
        <f>'Eingabe Planung'!C65</f>
        <v>0</v>
      </c>
      <c r="D65" s="163"/>
      <c r="E65" s="101">
        <f>'Eingabe Planung'!E65</f>
        <v>0</v>
      </c>
      <c r="F65" s="164"/>
      <c r="G65" s="101">
        <f>'Eingabe Ist'!E61</f>
        <v>0</v>
      </c>
      <c r="H65" s="84"/>
      <c r="I65" s="165">
        <f t="shared" si="31"/>
        <v>0</v>
      </c>
      <c r="J65" s="84"/>
      <c r="K65" s="166">
        <f>'Eingabe Planung'!I65</f>
        <v>0</v>
      </c>
      <c r="L65" s="167">
        <f>'Eingabe Ist'!G61</f>
        <v>0</v>
      </c>
      <c r="M65" s="168">
        <f>K65-L65</f>
        <v>0</v>
      </c>
      <c r="N65" s="166">
        <f>'Eingabe Planung'!J65</f>
        <v>0</v>
      </c>
      <c r="O65" s="167">
        <f>'Eingabe Ist'!H61</f>
        <v>0</v>
      </c>
      <c r="P65" s="168">
        <f t="shared" si="21"/>
        <v>0</v>
      </c>
      <c r="Q65" s="166">
        <f>'Eingabe Planung'!K65</f>
        <v>0</v>
      </c>
      <c r="R65" s="167">
        <f>'Eingabe Ist'!I61</f>
        <v>0</v>
      </c>
      <c r="S65" s="168">
        <f t="shared" si="22"/>
        <v>0</v>
      </c>
      <c r="T65" s="166">
        <f>'Eingabe Planung'!L65</f>
        <v>0</v>
      </c>
      <c r="U65" s="167">
        <f>'Eingabe Ist'!J61</f>
        <v>0</v>
      </c>
      <c r="V65" s="168">
        <f t="shared" si="23"/>
        <v>0</v>
      </c>
      <c r="W65" s="166">
        <f>'Eingabe Planung'!M65</f>
        <v>0</v>
      </c>
      <c r="X65" s="167">
        <f>'Eingabe Ist'!K61</f>
        <v>0</v>
      </c>
      <c r="Y65" s="168">
        <f t="shared" si="24"/>
        <v>0</v>
      </c>
      <c r="Z65" s="166">
        <f>'Eingabe Planung'!N65</f>
        <v>0</v>
      </c>
      <c r="AA65" s="167">
        <f>'Eingabe Ist'!L61</f>
        <v>0</v>
      </c>
      <c r="AB65" s="168">
        <f t="shared" si="25"/>
        <v>0</v>
      </c>
      <c r="AC65" s="166">
        <f>'Eingabe Planung'!O65</f>
        <v>0</v>
      </c>
      <c r="AD65" s="167">
        <f>'Eingabe Ist'!M61</f>
        <v>0</v>
      </c>
      <c r="AE65" s="168">
        <f t="shared" si="26"/>
        <v>0</v>
      </c>
      <c r="AF65" s="166">
        <f>'Eingabe Planung'!P65</f>
        <v>0</v>
      </c>
      <c r="AG65" s="167">
        <f>'Eingabe Ist'!N61</f>
        <v>0</v>
      </c>
      <c r="AH65" s="168">
        <f t="shared" si="27"/>
        <v>0</v>
      </c>
      <c r="AI65" s="166">
        <f>'Eingabe Planung'!Q65</f>
        <v>0</v>
      </c>
      <c r="AJ65" s="167">
        <f>'Eingabe Ist'!O61</f>
        <v>0</v>
      </c>
      <c r="AK65" s="168">
        <f t="shared" si="28"/>
        <v>0</v>
      </c>
      <c r="AL65" s="166">
        <f>'Eingabe Planung'!R65</f>
        <v>0</v>
      </c>
      <c r="AM65" s="167">
        <f>'Eingabe Ist'!P61</f>
        <v>0</v>
      </c>
      <c r="AN65" s="168">
        <f t="shared" si="29"/>
        <v>0</v>
      </c>
      <c r="AO65" s="166">
        <f>'Eingabe Planung'!S65</f>
        <v>0</v>
      </c>
      <c r="AP65" s="167">
        <f>'Eingabe Ist'!Q61</f>
        <v>0</v>
      </c>
      <c r="AQ65" s="168">
        <f>AO65-AP65</f>
        <v>0</v>
      </c>
      <c r="AR65" s="166">
        <f>'Eingabe Planung'!T65</f>
        <v>0</v>
      </c>
      <c r="AS65" s="227">
        <f>'Eingabe Ist'!R61</f>
        <v>0</v>
      </c>
      <c r="AT65" s="168">
        <f t="shared" ref="AT65:AT73" si="60">AR65-AS65</f>
        <v>0</v>
      </c>
    </row>
    <row r="66" spans="1:46" s="20" customFormat="1" ht="13.7" customHeight="1" x14ac:dyDescent="0.2">
      <c r="A66" s="5"/>
      <c r="B66" s="127" t="str">
        <f>'Eingabe Planung'!B66</f>
        <v>Private Versicherungen (KK, Haftpflicht etc.)</v>
      </c>
      <c r="C66" s="130">
        <f>'Eingabe Planung'!C66</f>
        <v>0</v>
      </c>
      <c r="D66" s="163"/>
      <c r="E66" s="102">
        <f>'Eingabe Planung'!E66</f>
        <v>0</v>
      </c>
      <c r="F66" s="164"/>
      <c r="G66" s="170">
        <f>'Eingabe Ist'!E62</f>
        <v>0</v>
      </c>
      <c r="H66" s="84"/>
      <c r="I66" s="210">
        <f t="shared" si="31"/>
        <v>0</v>
      </c>
      <c r="J66" s="84"/>
      <c r="K66" s="172">
        <f>'Eingabe Planung'!I66</f>
        <v>0</v>
      </c>
      <c r="L66" s="173">
        <f>'Eingabe Ist'!G62</f>
        <v>0</v>
      </c>
      <c r="M66" s="174">
        <f t="shared" ref="M66:M72" si="61">K66-L66</f>
        <v>0</v>
      </c>
      <c r="N66" s="172">
        <f>'Eingabe Planung'!J66</f>
        <v>0</v>
      </c>
      <c r="O66" s="173">
        <f>'Eingabe Ist'!H62</f>
        <v>0</v>
      </c>
      <c r="P66" s="174">
        <f t="shared" si="21"/>
        <v>0</v>
      </c>
      <c r="Q66" s="172">
        <f>'Eingabe Planung'!K66</f>
        <v>0</v>
      </c>
      <c r="R66" s="173">
        <f>'Eingabe Ist'!I62</f>
        <v>0</v>
      </c>
      <c r="S66" s="174">
        <f t="shared" si="22"/>
        <v>0</v>
      </c>
      <c r="T66" s="172">
        <f>'Eingabe Planung'!L66</f>
        <v>0</v>
      </c>
      <c r="U66" s="173">
        <f>'Eingabe Ist'!J62</f>
        <v>0</v>
      </c>
      <c r="V66" s="174">
        <f t="shared" si="23"/>
        <v>0</v>
      </c>
      <c r="W66" s="172">
        <f>'Eingabe Planung'!M66</f>
        <v>0</v>
      </c>
      <c r="X66" s="173">
        <f>'Eingabe Ist'!K62</f>
        <v>0</v>
      </c>
      <c r="Y66" s="174">
        <f t="shared" si="24"/>
        <v>0</v>
      </c>
      <c r="Z66" s="172">
        <f>'Eingabe Planung'!N66</f>
        <v>0</v>
      </c>
      <c r="AA66" s="173">
        <f>'Eingabe Ist'!L62</f>
        <v>0</v>
      </c>
      <c r="AB66" s="174">
        <f t="shared" si="25"/>
        <v>0</v>
      </c>
      <c r="AC66" s="172">
        <f>'Eingabe Planung'!O66</f>
        <v>0</v>
      </c>
      <c r="AD66" s="173">
        <f>'Eingabe Ist'!M62</f>
        <v>0</v>
      </c>
      <c r="AE66" s="174">
        <f t="shared" si="26"/>
        <v>0</v>
      </c>
      <c r="AF66" s="172">
        <f>'Eingabe Planung'!P66</f>
        <v>0</v>
      </c>
      <c r="AG66" s="173">
        <f>'Eingabe Ist'!N62</f>
        <v>0</v>
      </c>
      <c r="AH66" s="174">
        <f t="shared" si="27"/>
        <v>0</v>
      </c>
      <c r="AI66" s="172">
        <f>'Eingabe Planung'!Q66</f>
        <v>0</v>
      </c>
      <c r="AJ66" s="173">
        <f>'Eingabe Ist'!O62</f>
        <v>0</v>
      </c>
      <c r="AK66" s="174">
        <f t="shared" si="28"/>
        <v>0</v>
      </c>
      <c r="AL66" s="172">
        <f>'Eingabe Planung'!R66</f>
        <v>0</v>
      </c>
      <c r="AM66" s="173">
        <f>'Eingabe Ist'!P62</f>
        <v>0</v>
      </c>
      <c r="AN66" s="174">
        <f t="shared" si="29"/>
        <v>0</v>
      </c>
      <c r="AO66" s="172">
        <f>'Eingabe Planung'!S66</f>
        <v>0</v>
      </c>
      <c r="AP66" s="173">
        <f>'Eingabe Ist'!Q62</f>
        <v>0</v>
      </c>
      <c r="AQ66" s="174">
        <f t="shared" ref="AQ66:AQ72" si="62">AO66-AP66</f>
        <v>0</v>
      </c>
      <c r="AR66" s="172">
        <f>'Eingabe Planung'!T66</f>
        <v>0</v>
      </c>
      <c r="AS66" s="231">
        <f>'Eingabe Ist'!R62</f>
        <v>0</v>
      </c>
      <c r="AT66" s="174">
        <f t="shared" si="60"/>
        <v>0</v>
      </c>
    </row>
    <row r="67" spans="1:46" ht="13.7" customHeight="1" x14ac:dyDescent="0.2">
      <c r="B67" s="127" t="str">
        <f>'Eingabe Planung'!B67</f>
        <v>Private Steuern</v>
      </c>
      <c r="C67" s="130">
        <f>'Eingabe Planung'!C67</f>
        <v>0</v>
      </c>
      <c r="D67" s="163"/>
      <c r="E67" s="102">
        <f>'Eingabe Planung'!E67</f>
        <v>0</v>
      </c>
      <c r="F67" s="164"/>
      <c r="G67" s="170">
        <f>'Eingabe Ist'!E63</f>
        <v>0</v>
      </c>
      <c r="H67" s="84"/>
      <c r="I67" s="210">
        <f>E67-G67</f>
        <v>0</v>
      </c>
      <c r="J67" s="84"/>
      <c r="K67" s="172">
        <f>'Eingabe Planung'!I67</f>
        <v>0</v>
      </c>
      <c r="L67" s="173">
        <f>'Eingabe Ist'!G63</f>
        <v>0</v>
      </c>
      <c r="M67" s="174">
        <f t="shared" si="61"/>
        <v>0</v>
      </c>
      <c r="N67" s="172">
        <f>'Eingabe Planung'!J67</f>
        <v>0</v>
      </c>
      <c r="O67" s="173">
        <f>'Eingabe Ist'!H63</f>
        <v>0</v>
      </c>
      <c r="P67" s="174">
        <f t="shared" si="21"/>
        <v>0</v>
      </c>
      <c r="Q67" s="172">
        <f>'Eingabe Planung'!K67</f>
        <v>0</v>
      </c>
      <c r="R67" s="173">
        <f>'Eingabe Ist'!I63</f>
        <v>0</v>
      </c>
      <c r="S67" s="174">
        <f t="shared" si="22"/>
        <v>0</v>
      </c>
      <c r="T67" s="172">
        <f>'Eingabe Planung'!L67</f>
        <v>0</v>
      </c>
      <c r="U67" s="173">
        <f>'Eingabe Ist'!J63</f>
        <v>0</v>
      </c>
      <c r="V67" s="174">
        <f t="shared" si="23"/>
        <v>0</v>
      </c>
      <c r="W67" s="172">
        <f>'Eingabe Planung'!M67</f>
        <v>0</v>
      </c>
      <c r="X67" s="173">
        <f>'Eingabe Ist'!K63</f>
        <v>0</v>
      </c>
      <c r="Y67" s="174">
        <f t="shared" si="24"/>
        <v>0</v>
      </c>
      <c r="Z67" s="172">
        <f>'Eingabe Planung'!N67</f>
        <v>0</v>
      </c>
      <c r="AA67" s="173">
        <f>'Eingabe Ist'!L63</f>
        <v>0</v>
      </c>
      <c r="AB67" s="174">
        <f t="shared" si="25"/>
        <v>0</v>
      </c>
      <c r="AC67" s="172">
        <f>'Eingabe Planung'!O67</f>
        <v>0</v>
      </c>
      <c r="AD67" s="173">
        <f>'Eingabe Ist'!M63</f>
        <v>0</v>
      </c>
      <c r="AE67" s="174">
        <f t="shared" si="26"/>
        <v>0</v>
      </c>
      <c r="AF67" s="172">
        <f>'Eingabe Planung'!P67</f>
        <v>0</v>
      </c>
      <c r="AG67" s="173">
        <f>'Eingabe Ist'!N63</f>
        <v>0</v>
      </c>
      <c r="AH67" s="174">
        <f t="shared" si="27"/>
        <v>0</v>
      </c>
      <c r="AI67" s="172">
        <f>'Eingabe Planung'!Q67</f>
        <v>0</v>
      </c>
      <c r="AJ67" s="173">
        <f>'Eingabe Ist'!O63</f>
        <v>0</v>
      </c>
      <c r="AK67" s="174">
        <f t="shared" si="28"/>
        <v>0</v>
      </c>
      <c r="AL67" s="172">
        <f>'Eingabe Planung'!R67</f>
        <v>0</v>
      </c>
      <c r="AM67" s="173">
        <f>'Eingabe Ist'!P63</f>
        <v>0</v>
      </c>
      <c r="AN67" s="174">
        <f t="shared" si="29"/>
        <v>0</v>
      </c>
      <c r="AO67" s="172">
        <f>'Eingabe Planung'!S67</f>
        <v>0</v>
      </c>
      <c r="AP67" s="173">
        <f>'Eingabe Ist'!Q63</f>
        <v>0</v>
      </c>
      <c r="AQ67" s="174">
        <f t="shared" si="62"/>
        <v>0</v>
      </c>
      <c r="AR67" s="172">
        <f>'Eingabe Planung'!T67</f>
        <v>0</v>
      </c>
      <c r="AS67" s="231">
        <f>'Eingabe Ist'!R63</f>
        <v>0</v>
      </c>
      <c r="AT67" s="174">
        <f t="shared" si="60"/>
        <v>0</v>
      </c>
    </row>
    <row r="68" spans="1:46" ht="13.7" customHeight="1" x14ac:dyDescent="0.2">
      <c r="B68" s="127" t="str">
        <f>'Eingabe Planung'!B68</f>
        <v>Langfr. Kapitalanlage (z.B. Lebensvers.)</v>
      </c>
      <c r="C68" s="130">
        <f>'Eingabe Planung'!C68</f>
        <v>0</v>
      </c>
      <c r="D68" s="163"/>
      <c r="E68" s="102">
        <f>'Eingabe Planung'!E68</f>
        <v>0</v>
      </c>
      <c r="F68" s="164"/>
      <c r="G68" s="170">
        <f>'Eingabe Ist'!E64</f>
        <v>0</v>
      </c>
      <c r="H68" s="84"/>
      <c r="I68" s="210">
        <f>E68-G68</f>
        <v>0</v>
      </c>
      <c r="J68" s="84"/>
      <c r="K68" s="172">
        <f>'Eingabe Planung'!I68</f>
        <v>0</v>
      </c>
      <c r="L68" s="173">
        <f>'Eingabe Ist'!G64</f>
        <v>0</v>
      </c>
      <c r="M68" s="174">
        <f t="shared" si="61"/>
        <v>0</v>
      </c>
      <c r="N68" s="172">
        <f>'Eingabe Planung'!J68</f>
        <v>0</v>
      </c>
      <c r="O68" s="173">
        <f>'Eingabe Ist'!H64</f>
        <v>0</v>
      </c>
      <c r="P68" s="174">
        <f t="shared" si="21"/>
        <v>0</v>
      </c>
      <c r="Q68" s="172">
        <f>'Eingabe Planung'!K68</f>
        <v>0</v>
      </c>
      <c r="R68" s="173">
        <f>'Eingabe Ist'!I64</f>
        <v>0</v>
      </c>
      <c r="S68" s="174">
        <f t="shared" si="22"/>
        <v>0</v>
      </c>
      <c r="T68" s="172">
        <f>'Eingabe Planung'!L68</f>
        <v>0</v>
      </c>
      <c r="U68" s="173">
        <f>'Eingabe Ist'!J64</f>
        <v>0</v>
      </c>
      <c r="V68" s="174">
        <f t="shared" si="23"/>
        <v>0</v>
      </c>
      <c r="W68" s="172">
        <f>'Eingabe Planung'!M68</f>
        <v>0</v>
      </c>
      <c r="X68" s="173">
        <f>'Eingabe Ist'!K64</f>
        <v>0</v>
      </c>
      <c r="Y68" s="174">
        <f t="shared" si="24"/>
        <v>0</v>
      </c>
      <c r="Z68" s="172">
        <f>'Eingabe Planung'!N68</f>
        <v>0</v>
      </c>
      <c r="AA68" s="173">
        <f>'Eingabe Ist'!L64</f>
        <v>0</v>
      </c>
      <c r="AB68" s="174">
        <f t="shared" si="25"/>
        <v>0</v>
      </c>
      <c r="AC68" s="172">
        <f>'Eingabe Planung'!O68</f>
        <v>0</v>
      </c>
      <c r="AD68" s="173">
        <f>'Eingabe Ist'!M64</f>
        <v>0</v>
      </c>
      <c r="AE68" s="174">
        <f t="shared" si="26"/>
        <v>0</v>
      </c>
      <c r="AF68" s="172">
        <f>'Eingabe Planung'!P68</f>
        <v>0</v>
      </c>
      <c r="AG68" s="173">
        <f>'Eingabe Ist'!N64</f>
        <v>0</v>
      </c>
      <c r="AH68" s="174">
        <f t="shared" si="27"/>
        <v>0</v>
      </c>
      <c r="AI68" s="172">
        <f>'Eingabe Planung'!Q68</f>
        <v>0</v>
      </c>
      <c r="AJ68" s="173">
        <f>'Eingabe Ist'!O64</f>
        <v>0</v>
      </c>
      <c r="AK68" s="174">
        <f t="shared" si="28"/>
        <v>0</v>
      </c>
      <c r="AL68" s="172">
        <f>'Eingabe Planung'!R68</f>
        <v>0</v>
      </c>
      <c r="AM68" s="173">
        <f>'Eingabe Ist'!P64</f>
        <v>0</v>
      </c>
      <c r="AN68" s="174">
        <f t="shared" si="29"/>
        <v>0</v>
      </c>
      <c r="AO68" s="172">
        <f>'Eingabe Planung'!S68</f>
        <v>0</v>
      </c>
      <c r="AP68" s="173">
        <f>'Eingabe Ist'!Q64</f>
        <v>0</v>
      </c>
      <c r="AQ68" s="174">
        <f t="shared" si="62"/>
        <v>0</v>
      </c>
      <c r="AR68" s="172">
        <f>'Eingabe Planung'!T68</f>
        <v>0</v>
      </c>
      <c r="AS68" s="231">
        <f>'Eingabe Ist'!R64</f>
        <v>0</v>
      </c>
      <c r="AT68" s="174">
        <f t="shared" si="60"/>
        <v>0</v>
      </c>
    </row>
    <row r="69" spans="1:46" ht="13.7" customHeight="1" x14ac:dyDescent="0.2">
      <c r="B69" s="127" t="str">
        <f>'Eingabe Planung'!B69</f>
        <v>Sonst. Entnahmen</v>
      </c>
      <c r="C69" s="130">
        <f>'Eingabe Planung'!C69</f>
        <v>0</v>
      </c>
      <c r="D69" s="163"/>
      <c r="E69" s="102">
        <f>'Eingabe Planung'!E69</f>
        <v>0</v>
      </c>
      <c r="F69" s="164"/>
      <c r="G69" s="170">
        <f>'Eingabe Ist'!E65</f>
        <v>0</v>
      </c>
      <c r="H69" s="84"/>
      <c r="I69" s="210">
        <f>E69-G69</f>
        <v>0</v>
      </c>
      <c r="J69" s="84"/>
      <c r="K69" s="172">
        <f>'Eingabe Planung'!I69</f>
        <v>0</v>
      </c>
      <c r="L69" s="173">
        <f>'Eingabe Ist'!G65</f>
        <v>0</v>
      </c>
      <c r="M69" s="174">
        <f t="shared" si="61"/>
        <v>0</v>
      </c>
      <c r="N69" s="172">
        <f>'Eingabe Planung'!J69</f>
        <v>0</v>
      </c>
      <c r="O69" s="173">
        <f>'Eingabe Ist'!H65</f>
        <v>0</v>
      </c>
      <c r="P69" s="174">
        <f t="shared" si="21"/>
        <v>0</v>
      </c>
      <c r="Q69" s="172">
        <f>'Eingabe Planung'!K69</f>
        <v>0</v>
      </c>
      <c r="R69" s="173">
        <f>'Eingabe Ist'!I65</f>
        <v>0</v>
      </c>
      <c r="S69" s="174">
        <f t="shared" si="22"/>
        <v>0</v>
      </c>
      <c r="T69" s="172">
        <f>'Eingabe Planung'!L69</f>
        <v>0</v>
      </c>
      <c r="U69" s="173">
        <f>'Eingabe Ist'!J65</f>
        <v>0</v>
      </c>
      <c r="V69" s="174">
        <f t="shared" si="23"/>
        <v>0</v>
      </c>
      <c r="W69" s="172">
        <f>'Eingabe Planung'!M69</f>
        <v>0</v>
      </c>
      <c r="X69" s="173">
        <f>'Eingabe Ist'!K65</f>
        <v>0</v>
      </c>
      <c r="Y69" s="174">
        <f t="shared" si="24"/>
        <v>0</v>
      </c>
      <c r="Z69" s="172">
        <f>'Eingabe Planung'!N69</f>
        <v>0</v>
      </c>
      <c r="AA69" s="173">
        <f>'Eingabe Ist'!L65</f>
        <v>0</v>
      </c>
      <c r="AB69" s="174">
        <f t="shared" si="25"/>
        <v>0</v>
      </c>
      <c r="AC69" s="172">
        <f>'Eingabe Planung'!O69</f>
        <v>0</v>
      </c>
      <c r="AD69" s="173">
        <f>'Eingabe Ist'!M65</f>
        <v>0</v>
      </c>
      <c r="AE69" s="174">
        <f t="shared" si="26"/>
        <v>0</v>
      </c>
      <c r="AF69" s="172">
        <f>'Eingabe Planung'!P69</f>
        <v>0</v>
      </c>
      <c r="AG69" s="173">
        <f>'Eingabe Ist'!N65</f>
        <v>0</v>
      </c>
      <c r="AH69" s="174">
        <f t="shared" si="27"/>
        <v>0</v>
      </c>
      <c r="AI69" s="172">
        <f>'Eingabe Planung'!Q69</f>
        <v>0</v>
      </c>
      <c r="AJ69" s="173">
        <f>'Eingabe Ist'!O65</f>
        <v>0</v>
      </c>
      <c r="AK69" s="174">
        <f t="shared" si="28"/>
        <v>0</v>
      </c>
      <c r="AL69" s="172">
        <f>'Eingabe Planung'!R69</f>
        <v>0</v>
      </c>
      <c r="AM69" s="173">
        <f>'Eingabe Ist'!P65</f>
        <v>0</v>
      </c>
      <c r="AN69" s="174">
        <f t="shared" si="29"/>
        <v>0</v>
      </c>
      <c r="AO69" s="172">
        <f>'Eingabe Planung'!S69</f>
        <v>0</v>
      </c>
      <c r="AP69" s="173">
        <f>'Eingabe Ist'!Q65</f>
        <v>0</v>
      </c>
      <c r="AQ69" s="174">
        <f t="shared" si="62"/>
        <v>0</v>
      </c>
      <c r="AR69" s="172">
        <f>'Eingabe Planung'!T69</f>
        <v>0</v>
      </c>
      <c r="AS69" s="231">
        <f>'Eingabe Ist'!R65</f>
        <v>0</v>
      </c>
      <c r="AT69" s="174">
        <f t="shared" si="60"/>
        <v>0</v>
      </c>
    </row>
    <row r="70" spans="1:46" ht="13.7" customHeight="1" x14ac:dyDescent="0.2">
      <c r="B70" s="127">
        <f>'Eingabe Planung'!B70</f>
        <v>0</v>
      </c>
      <c r="C70" s="130">
        <f>'Eingabe Planung'!C70</f>
        <v>0</v>
      </c>
      <c r="D70" s="163"/>
      <c r="E70" s="102">
        <f>'Eingabe Planung'!E70</f>
        <v>0</v>
      </c>
      <c r="F70" s="164"/>
      <c r="G70" s="170">
        <f>'Eingabe Ist'!E66</f>
        <v>0</v>
      </c>
      <c r="H70" s="84"/>
      <c r="I70" s="210">
        <f>E70-G70</f>
        <v>0</v>
      </c>
      <c r="J70" s="84"/>
      <c r="K70" s="172">
        <f>'Eingabe Planung'!I70</f>
        <v>0</v>
      </c>
      <c r="L70" s="173">
        <f>'Eingabe Ist'!G66</f>
        <v>0</v>
      </c>
      <c r="M70" s="174">
        <f t="shared" si="61"/>
        <v>0</v>
      </c>
      <c r="N70" s="172">
        <f>'Eingabe Planung'!J70</f>
        <v>0</v>
      </c>
      <c r="O70" s="173">
        <f>'Eingabe Ist'!H66</f>
        <v>0</v>
      </c>
      <c r="P70" s="174">
        <f t="shared" si="21"/>
        <v>0</v>
      </c>
      <c r="Q70" s="172">
        <f>'Eingabe Planung'!K70</f>
        <v>0</v>
      </c>
      <c r="R70" s="173">
        <f>'Eingabe Ist'!I66</f>
        <v>0</v>
      </c>
      <c r="S70" s="174">
        <f t="shared" si="22"/>
        <v>0</v>
      </c>
      <c r="T70" s="172">
        <f>'Eingabe Planung'!L70</f>
        <v>0</v>
      </c>
      <c r="U70" s="173">
        <f>'Eingabe Ist'!J66</f>
        <v>0</v>
      </c>
      <c r="V70" s="174">
        <f t="shared" si="23"/>
        <v>0</v>
      </c>
      <c r="W70" s="172">
        <f>'Eingabe Planung'!M70</f>
        <v>0</v>
      </c>
      <c r="X70" s="173">
        <f>'Eingabe Ist'!K66</f>
        <v>0</v>
      </c>
      <c r="Y70" s="174">
        <f t="shared" si="24"/>
        <v>0</v>
      </c>
      <c r="Z70" s="172">
        <f>'Eingabe Planung'!N70</f>
        <v>0</v>
      </c>
      <c r="AA70" s="173">
        <f>'Eingabe Ist'!L66</f>
        <v>0</v>
      </c>
      <c r="AB70" s="174">
        <f t="shared" si="25"/>
        <v>0</v>
      </c>
      <c r="AC70" s="172">
        <f>'Eingabe Planung'!O70</f>
        <v>0</v>
      </c>
      <c r="AD70" s="173">
        <f>'Eingabe Ist'!M66</f>
        <v>0</v>
      </c>
      <c r="AE70" s="174">
        <f t="shared" si="26"/>
        <v>0</v>
      </c>
      <c r="AF70" s="172">
        <f>'Eingabe Planung'!P70</f>
        <v>0</v>
      </c>
      <c r="AG70" s="173">
        <f>'Eingabe Ist'!N66</f>
        <v>0</v>
      </c>
      <c r="AH70" s="174">
        <f t="shared" si="27"/>
        <v>0</v>
      </c>
      <c r="AI70" s="172">
        <f>'Eingabe Planung'!Q70</f>
        <v>0</v>
      </c>
      <c r="AJ70" s="173">
        <f>'Eingabe Ist'!O66</f>
        <v>0</v>
      </c>
      <c r="AK70" s="174">
        <f t="shared" si="28"/>
        <v>0</v>
      </c>
      <c r="AL70" s="172">
        <f>'Eingabe Planung'!R70</f>
        <v>0</v>
      </c>
      <c r="AM70" s="173">
        <f>'Eingabe Ist'!P66</f>
        <v>0</v>
      </c>
      <c r="AN70" s="174">
        <f t="shared" si="29"/>
        <v>0</v>
      </c>
      <c r="AO70" s="172">
        <f>'Eingabe Planung'!S70</f>
        <v>0</v>
      </c>
      <c r="AP70" s="173">
        <f>'Eingabe Ist'!Q66</f>
        <v>0</v>
      </c>
      <c r="AQ70" s="174">
        <f t="shared" si="62"/>
        <v>0</v>
      </c>
      <c r="AR70" s="172">
        <f>'Eingabe Planung'!T70</f>
        <v>0</v>
      </c>
      <c r="AS70" s="231">
        <f>'Eingabe Ist'!R66</f>
        <v>0</v>
      </c>
      <c r="AT70" s="174">
        <f t="shared" si="60"/>
        <v>0</v>
      </c>
    </row>
    <row r="71" spans="1:46" ht="13.7" customHeight="1" x14ac:dyDescent="0.2">
      <c r="B71" s="127">
        <f>'Eingabe Planung'!B71</f>
        <v>0</v>
      </c>
      <c r="C71" s="130">
        <f>'Eingabe Planung'!C71</f>
        <v>0</v>
      </c>
      <c r="D71" s="163"/>
      <c r="E71" s="102">
        <f>'Eingabe Planung'!E71</f>
        <v>0</v>
      </c>
      <c r="F71" s="164"/>
      <c r="G71" s="170">
        <f>'Eingabe Ist'!E67</f>
        <v>0</v>
      </c>
      <c r="H71" s="84"/>
      <c r="I71" s="210">
        <f t="shared" si="31"/>
        <v>0</v>
      </c>
      <c r="J71" s="84"/>
      <c r="K71" s="172">
        <f>'Eingabe Planung'!I71</f>
        <v>0</v>
      </c>
      <c r="L71" s="173">
        <f>'Eingabe Ist'!G67</f>
        <v>0</v>
      </c>
      <c r="M71" s="174">
        <f t="shared" si="61"/>
        <v>0</v>
      </c>
      <c r="N71" s="172">
        <f>'Eingabe Planung'!J71</f>
        <v>0</v>
      </c>
      <c r="O71" s="173">
        <f>'Eingabe Ist'!H67</f>
        <v>0</v>
      </c>
      <c r="P71" s="174">
        <f t="shared" si="21"/>
        <v>0</v>
      </c>
      <c r="Q71" s="172">
        <f>'Eingabe Planung'!K71</f>
        <v>0</v>
      </c>
      <c r="R71" s="173">
        <f>'Eingabe Ist'!I67</f>
        <v>0</v>
      </c>
      <c r="S71" s="174">
        <f t="shared" si="22"/>
        <v>0</v>
      </c>
      <c r="T71" s="172">
        <f>'Eingabe Planung'!L71</f>
        <v>0</v>
      </c>
      <c r="U71" s="173">
        <f>'Eingabe Ist'!J67</f>
        <v>0</v>
      </c>
      <c r="V71" s="174">
        <f t="shared" si="23"/>
        <v>0</v>
      </c>
      <c r="W71" s="172">
        <f>'Eingabe Planung'!M71</f>
        <v>0</v>
      </c>
      <c r="X71" s="173">
        <f>'Eingabe Ist'!K67</f>
        <v>0</v>
      </c>
      <c r="Y71" s="174">
        <f t="shared" si="24"/>
        <v>0</v>
      </c>
      <c r="Z71" s="172">
        <f>'Eingabe Planung'!N71</f>
        <v>0</v>
      </c>
      <c r="AA71" s="173">
        <f>'Eingabe Ist'!L67</f>
        <v>0</v>
      </c>
      <c r="AB71" s="174">
        <f t="shared" si="25"/>
        <v>0</v>
      </c>
      <c r="AC71" s="172">
        <f>'Eingabe Planung'!O71</f>
        <v>0</v>
      </c>
      <c r="AD71" s="173">
        <f>'Eingabe Ist'!M67</f>
        <v>0</v>
      </c>
      <c r="AE71" s="174">
        <f t="shared" si="26"/>
        <v>0</v>
      </c>
      <c r="AF71" s="172">
        <f>'Eingabe Planung'!P71</f>
        <v>0</v>
      </c>
      <c r="AG71" s="173">
        <f>'Eingabe Ist'!N67</f>
        <v>0</v>
      </c>
      <c r="AH71" s="174">
        <f t="shared" si="27"/>
        <v>0</v>
      </c>
      <c r="AI71" s="172">
        <f>'Eingabe Planung'!Q71</f>
        <v>0</v>
      </c>
      <c r="AJ71" s="173">
        <f>'Eingabe Ist'!O67</f>
        <v>0</v>
      </c>
      <c r="AK71" s="174">
        <f t="shared" si="28"/>
        <v>0</v>
      </c>
      <c r="AL71" s="172">
        <f>'Eingabe Planung'!R71</f>
        <v>0</v>
      </c>
      <c r="AM71" s="173">
        <f>'Eingabe Ist'!P67</f>
        <v>0</v>
      </c>
      <c r="AN71" s="174">
        <f t="shared" si="29"/>
        <v>0</v>
      </c>
      <c r="AO71" s="172">
        <f>'Eingabe Planung'!S71</f>
        <v>0</v>
      </c>
      <c r="AP71" s="173">
        <f>'Eingabe Ist'!Q67</f>
        <v>0</v>
      </c>
      <c r="AQ71" s="174">
        <f t="shared" si="62"/>
        <v>0</v>
      </c>
      <c r="AR71" s="172">
        <f>'Eingabe Planung'!T71</f>
        <v>0</v>
      </c>
      <c r="AS71" s="231">
        <f>'Eingabe Ist'!R67</f>
        <v>0</v>
      </c>
      <c r="AT71" s="174">
        <f t="shared" si="60"/>
        <v>0</v>
      </c>
    </row>
    <row r="72" spans="1:46" ht="13.7" customHeight="1" x14ac:dyDescent="0.2">
      <c r="B72" s="211">
        <f>'Eingabe Planung'!B72</f>
        <v>0</v>
      </c>
      <c r="C72" s="212">
        <f>'Eingabe Planung'!C72</f>
        <v>0</v>
      </c>
      <c r="D72" s="163"/>
      <c r="E72" s="213">
        <f>'Eingabe Planung'!E72</f>
        <v>0</v>
      </c>
      <c r="F72" s="164"/>
      <c r="G72" s="176">
        <f>'Eingabe Ist'!E68</f>
        <v>0</v>
      </c>
      <c r="H72" s="84"/>
      <c r="I72" s="214">
        <f>E72-G72</f>
        <v>0</v>
      </c>
      <c r="J72" s="84"/>
      <c r="K72" s="215">
        <f>'Eingabe Planung'!I72</f>
        <v>0</v>
      </c>
      <c r="L72" s="216">
        <f>'Eingabe Ist'!G68</f>
        <v>0</v>
      </c>
      <c r="M72" s="217">
        <f t="shared" si="61"/>
        <v>0</v>
      </c>
      <c r="N72" s="215">
        <f>'Eingabe Planung'!J72</f>
        <v>0</v>
      </c>
      <c r="O72" s="216">
        <f>'Eingabe Ist'!H68</f>
        <v>0</v>
      </c>
      <c r="P72" s="217">
        <f t="shared" si="21"/>
        <v>0</v>
      </c>
      <c r="Q72" s="215">
        <f>'Eingabe Planung'!K72</f>
        <v>0</v>
      </c>
      <c r="R72" s="216">
        <f>'Eingabe Ist'!I68</f>
        <v>0</v>
      </c>
      <c r="S72" s="217">
        <f t="shared" si="22"/>
        <v>0</v>
      </c>
      <c r="T72" s="215">
        <f>'Eingabe Planung'!L72</f>
        <v>0</v>
      </c>
      <c r="U72" s="216">
        <f>'Eingabe Ist'!J68</f>
        <v>0</v>
      </c>
      <c r="V72" s="217">
        <f t="shared" si="23"/>
        <v>0</v>
      </c>
      <c r="W72" s="215">
        <f>'Eingabe Planung'!M72</f>
        <v>0</v>
      </c>
      <c r="X72" s="216">
        <f>'Eingabe Ist'!K68</f>
        <v>0</v>
      </c>
      <c r="Y72" s="217">
        <f t="shared" si="24"/>
        <v>0</v>
      </c>
      <c r="Z72" s="215">
        <f>'Eingabe Planung'!N72</f>
        <v>0</v>
      </c>
      <c r="AA72" s="216">
        <f>'Eingabe Ist'!L68</f>
        <v>0</v>
      </c>
      <c r="AB72" s="217">
        <f t="shared" si="25"/>
        <v>0</v>
      </c>
      <c r="AC72" s="215">
        <f>'Eingabe Planung'!O72</f>
        <v>0</v>
      </c>
      <c r="AD72" s="216">
        <f>'Eingabe Ist'!M68</f>
        <v>0</v>
      </c>
      <c r="AE72" s="217">
        <f t="shared" si="26"/>
        <v>0</v>
      </c>
      <c r="AF72" s="215">
        <f>'Eingabe Planung'!P72</f>
        <v>0</v>
      </c>
      <c r="AG72" s="216">
        <f>'Eingabe Ist'!N68</f>
        <v>0</v>
      </c>
      <c r="AH72" s="217">
        <f t="shared" si="27"/>
        <v>0</v>
      </c>
      <c r="AI72" s="215">
        <f>'Eingabe Planung'!Q72</f>
        <v>0</v>
      </c>
      <c r="AJ72" s="216">
        <f>'Eingabe Ist'!O68</f>
        <v>0</v>
      </c>
      <c r="AK72" s="217">
        <f t="shared" si="28"/>
        <v>0</v>
      </c>
      <c r="AL72" s="215">
        <f>'Eingabe Planung'!R72</f>
        <v>0</v>
      </c>
      <c r="AM72" s="216">
        <f>'Eingabe Ist'!P68</f>
        <v>0</v>
      </c>
      <c r="AN72" s="217">
        <f t="shared" si="29"/>
        <v>0</v>
      </c>
      <c r="AO72" s="215">
        <f>'Eingabe Planung'!S72</f>
        <v>0</v>
      </c>
      <c r="AP72" s="216">
        <f>'Eingabe Ist'!Q68</f>
        <v>0</v>
      </c>
      <c r="AQ72" s="217">
        <f t="shared" si="62"/>
        <v>0</v>
      </c>
      <c r="AR72" s="215">
        <f>'Eingabe Planung'!T72</f>
        <v>0</v>
      </c>
      <c r="AS72" s="470">
        <f>'Eingabe Ist'!R68</f>
        <v>0</v>
      </c>
      <c r="AT72" s="217">
        <f t="shared" si="60"/>
        <v>0</v>
      </c>
    </row>
    <row r="73" spans="1:46" s="38" customFormat="1" ht="18" customHeight="1" thickBot="1" x14ac:dyDescent="0.25">
      <c r="B73" s="408" t="s">
        <v>15</v>
      </c>
      <c r="C73" s="98">
        <f>SUM(C65:C72)</f>
        <v>0</v>
      </c>
      <c r="D73" s="218"/>
      <c r="E73" s="219">
        <f>'Eingabe Planung'!E73</f>
        <v>0</v>
      </c>
      <c r="F73" s="220"/>
      <c r="G73" s="219">
        <f>'Eingabe Ist'!E69</f>
        <v>0</v>
      </c>
      <c r="H73" s="87"/>
      <c r="I73" s="221">
        <f>E73-G73</f>
        <v>0</v>
      </c>
      <c r="J73" s="87"/>
      <c r="K73" s="222">
        <f>'Eingabe Planung'!I73</f>
        <v>0</v>
      </c>
      <c r="L73" s="223">
        <f>'Eingabe Ist'!G69</f>
        <v>0</v>
      </c>
      <c r="M73" s="224">
        <f>K73-L73</f>
        <v>0</v>
      </c>
      <c r="N73" s="222">
        <f>'Eingabe Planung'!J73</f>
        <v>0</v>
      </c>
      <c r="O73" s="223">
        <f>'Eingabe Ist'!H69</f>
        <v>0</v>
      </c>
      <c r="P73" s="224">
        <f>N73-O73</f>
        <v>0</v>
      </c>
      <c r="Q73" s="222">
        <f>'Eingabe Planung'!K73</f>
        <v>0</v>
      </c>
      <c r="R73" s="223">
        <f>'Eingabe Ist'!I69</f>
        <v>0</v>
      </c>
      <c r="S73" s="224">
        <f>Q73-R73</f>
        <v>0</v>
      </c>
      <c r="T73" s="222">
        <f>'Eingabe Planung'!L73</f>
        <v>0</v>
      </c>
      <c r="U73" s="223">
        <f>'Eingabe Ist'!J69</f>
        <v>0</v>
      </c>
      <c r="V73" s="224">
        <f>T73-U73</f>
        <v>0</v>
      </c>
      <c r="W73" s="222">
        <f>'Eingabe Planung'!M73</f>
        <v>0</v>
      </c>
      <c r="X73" s="223">
        <f>'Eingabe Ist'!K69</f>
        <v>0</v>
      </c>
      <c r="Y73" s="224">
        <f>W73-X73</f>
        <v>0</v>
      </c>
      <c r="Z73" s="222">
        <f>'Eingabe Planung'!N73</f>
        <v>0</v>
      </c>
      <c r="AA73" s="223">
        <f>'Eingabe Ist'!L69</f>
        <v>0</v>
      </c>
      <c r="AB73" s="224">
        <f>Z73-AA73</f>
        <v>0</v>
      </c>
      <c r="AC73" s="222">
        <f>'Eingabe Planung'!O73</f>
        <v>0</v>
      </c>
      <c r="AD73" s="223">
        <f>'Eingabe Ist'!M69</f>
        <v>0</v>
      </c>
      <c r="AE73" s="224">
        <f>AC73-AD73</f>
        <v>0</v>
      </c>
      <c r="AF73" s="222">
        <f>'Eingabe Planung'!P73</f>
        <v>0</v>
      </c>
      <c r="AG73" s="223">
        <f>'Eingabe Ist'!N69</f>
        <v>0</v>
      </c>
      <c r="AH73" s="224">
        <f t="shared" si="27"/>
        <v>0</v>
      </c>
      <c r="AI73" s="222">
        <f>'Eingabe Planung'!Q73</f>
        <v>0</v>
      </c>
      <c r="AJ73" s="223">
        <f>'Eingabe Ist'!O69</f>
        <v>0</v>
      </c>
      <c r="AK73" s="224">
        <f>AI73-AJ73</f>
        <v>0</v>
      </c>
      <c r="AL73" s="222">
        <f>'Eingabe Planung'!R73</f>
        <v>0</v>
      </c>
      <c r="AM73" s="223">
        <f>'Eingabe Ist'!P69</f>
        <v>0</v>
      </c>
      <c r="AN73" s="224">
        <f>AL73-AM73</f>
        <v>0</v>
      </c>
      <c r="AO73" s="222">
        <f>'Eingabe Planung'!S73</f>
        <v>0</v>
      </c>
      <c r="AP73" s="223">
        <f>'Eingabe Ist'!Q69</f>
        <v>0</v>
      </c>
      <c r="AQ73" s="224">
        <f>AO73-AP73</f>
        <v>0</v>
      </c>
      <c r="AR73" s="222">
        <f>'Eingabe Planung'!T73</f>
        <v>0</v>
      </c>
      <c r="AS73" s="471">
        <f>'Eingabe Ist'!R69</f>
        <v>0</v>
      </c>
      <c r="AT73" s="224">
        <f t="shared" si="60"/>
        <v>0</v>
      </c>
    </row>
    <row r="74" spans="1:46" s="4" customFormat="1" ht="10.15" customHeight="1" thickTop="1" x14ac:dyDescent="0.2">
      <c r="A74" s="20"/>
      <c r="B74" s="82"/>
      <c r="C74" s="99"/>
      <c r="D74" s="99"/>
      <c r="E74" s="75"/>
      <c r="F74" s="87"/>
      <c r="G74" s="75"/>
      <c r="H74" s="87"/>
      <c r="I74" s="75"/>
      <c r="J74" s="87"/>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row>
    <row r="75" spans="1:46" s="4" customFormat="1" ht="18" customHeight="1" thickBot="1" x14ac:dyDescent="0.25">
      <c r="A75" s="20"/>
      <c r="B75" s="297" t="str">
        <f>'Eingabe Planung'!B75</f>
        <v>Tilgung/Investitionen/Kredite Betrieb und Privat</v>
      </c>
      <c r="C75" s="99"/>
      <c r="D75" s="99"/>
      <c r="E75" s="75"/>
      <c r="F75" s="87"/>
      <c r="G75" s="75"/>
      <c r="H75" s="87"/>
      <c r="I75" s="75"/>
      <c r="J75" s="87"/>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row>
    <row r="76" spans="1:46" s="42" customFormat="1" ht="13.7" customHeight="1" thickTop="1" x14ac:dyDescent="0.2">
      <c r="A76" s="41"/>
      <c r="B76" s="136" t="str">
        <f>'Eingabe Planung'!B76</f>
        <v>Tilgungsverpflichtungen</v>
      </c>
      <c r="C76" s="129">
        <f>'Eingabe Planung'!C76</f>
        <v>0</v>
      </c>
      <c r="D76" s="225"/>
      <c r="E76" s="101">
        <f>'Eingabe Planung'!E76</f>
        <v>0</v>
      </c>
      <c r="F76" s="226"/>
      <c r="G76" s="101">
        <f>'Eingabe Ist'!E72</f>
        <v>0</v>
      </c>
      <c r="H76" s="226"/>
      <c r="I76" s="165">
        <f>E76-G76</f>
        <v>0</v>
      </c>
      <c r="J76" s="226"/>
      <c r="K76" s="166">
        <f>'Eingabe Planung'!I76</f>
        <v>0</v>
      </c>
      <c r="L76" s="167">
        <f>'Eingabe Ist'!G72</f>
        <v>0</v>
      </c>
      <c r="M76" s="126">
        <f>K76-L76</f>
        <v>0</v>
      </c>
      <c r="N76" s="166">
        <f>'Eingabe Planung'!J76</f>
        <v>0</v>
      </c>
      <c r="O76" s="167">
        <f>'Eingabe Ist'!H72</f>
        <v>0</v>
      </c>
      <c r="P76" s="126">
        <f>N76-O76</f>
        <v>0</v>
      </c>
      <c r="Q76" s="166">
        <f>'Eingabe Planung'!K76</f>
        <v>0</v>
      </c>
      <c r="R76" s="167">
        <f>'Eingabe Ist'!I72</f>
        <v>0</v>
      </c>
      <c r="S76" s="126">
        <f>Q76-R76</f>
        <v>0</v>
      </c>
      <c r="T76" s="166">
        <f>'Eingabe Planung'!L76</f>
        <v>0</v>
      </c>
      <c r="U76" s="167">
        <f>'Eingabe Ist'!J72</f>
        <v>0</v>
      </c>
      <c r="V76" s="126">
        <f>T76-U76</f>
        <v>0</v>
      </c>
      <c r="W76" s="166">
        <f>'Eingabe Planung'!M76</f>
        <v>0</v>
      </c>
      <c r="X76" s="167">
        <f>'Eingabe Ist'!K72</f>
        <v>0</v>
      </c>
      <c r="Y76" s="126">
        <f>W76-X76</f>
        <v>0</v>
      </c>
      <c r="Z76" s="166">
        <f>'Eingabe Planung'!N76</f>
        <v>0</v>
      </c>
      <c r="AA76" s="167">
        <f>'Eingabe Ist'!L72</f>
        <v>0</v>
      </c>
      <c r="AB76" s="126">
        <f>Z76-AA76</f>
        <v>0</v>
      </c>
      <c r="AC76" s="166">
        <f>'Eingabe Planung'!O76</f>
        <v>0</v>
      </c>
      <c r="AD76" s="167">
        <f>'Eingabe Ist'!M72</f>
        <v>0</v>
      </c>
      <c r="AE76" s="126">
        <f>AC76-AD76</f>
        <v>0</v>
      </c>
      <c r="AF76" s="166">
        <f>'Eingabe Planung'!P76</f>
        <v>0</v>
      </c>
      <c r="AG76" s="167">
        <f>'Eingabe Ist'!N72</f>
        <v>0</v>
      </c>
      <c r="AH76" s="126">
        <f>AF76-AG76</f>
        <v>0</v>
      </c>
      <c r="AI76" s="166">
        <f>'Eingabe Planung'!Q76</f>
        <v>0</v>
      </c>
      <c r="AJ76" s="167">
        <f>'Eingabe Ist'!O72</f>
        <v>0</v>
      </c>
      <c r="AK76" s="126">
        <f>AI76-AJ76</f>
        <v>0</v>
      </c>
      <c r="AL76" s="166">
        <f>'Eingabe Planung'!R76</f>
        <v>0</v>
      </c>
      <c r="AM76" s="167">
        <f>'Eingabe Ist'!P72</f>
        <v>0</v>
      </c>
      <c r="AN76" s="126">
        <f>AL76-AM76</f>
        <v>0</v>
      </c>
      <c r="AO76" s="166">
        <f>'Eingabe Planung'!S76</f>
        <v>0</v>
      </c>
      <c r="AP76" s="167">
        <f>'Eingabe Ist'!Q72</f>
        <v>0</v>
      </c>
      <c r="AQ76" s="126">
        <f>AO76-AP76</f>
        <v>0</v>
      </c>
      <c r="AR76" s="166">
        <f>'Eingabe Planung'!T76</f>
        <v>0</v>
      </c>
      <c r="AS76" s="227">
        <f>'Eingabe Ist'!R72</f>
        <v>0</v>
      </c>
      <c r="AT76" s="168">
        <f>AR76-AS76</f>
        <v>0</v>
      </c>
    </row>
    <row r="77" spans="1:46" s="43" customFormat="1" ht="13.7" customHeight="1" x14ac:dyDescent="0.2">
      <c r="A77" s="41"/>
      <c r="B77" s="137" t="str">
        <f>'Eingabe Planung'!B77</f>
        <v>Investitionen</v>
      </c>
      <c r="C77" s="130">
        <f>'Eingabe Planung'!C77</f>
        <v>0</v>
      </c>
      <c r="D77" s="225"/>
      <c r="E77" s="170">
        <f>'Eingabe Planung'!E77</f>
        <v>0</v>
      </c>
      <c r="F77" s="226"/>
      <c r="G77" s="170">
        <f>'Eingabe Ist'!E73</f>
        <v>0</v>
      </c>
      <c r="H77" s="226"/>
      <c r="I77" s="210">
        <f>E77-G77</f>
        <v>0</v>
      </c>
      <c r="J77" s="226"/>
      <c r="K77" s="228">
        <f>'Eingabe Planung'!I77</f>
        <v>0</v>
      </c>
      <c r="L77" s="229">
        <f>'Eingabe Ist'!G73</f>
        <v>0</v>
      </c>
      <c r="M77" s="230">
        <f>K77-L77</f>
        <v>0</v>
      </c>
      <c r="N77" s="228">
        <f>'Eingabe Planung'!J77</f>
        <v>0</v>
      </c>
      <c r="O77" s="229">
        <f>'Eingabe Ist'!H73</f>
        <v>0</v>
      </c>
      <c r="P77" s="230">
        <f>N77-O77</f>
        <v>0</v>
      </c>
      <c r="Q77" s="228">
        <f>'Eingabe Planung'!K77</f>
        <v>0</v>
      </c>
      <c r="R77" s="229">
        <f>'Eingabe Ist'!I73</f>
        <v>0</v>
      </c>
      <c r="S77" s="230">
        <f>Q77-R77</f>
        <v>0</v>
      </c>
      <c r="T77" s="228">
        <f>'Eingabe Planung'!L77</f>
        <v>0</v>
      </c>
      <c r="U77" s="229">
        <f>'Eingabe Ist'!J73</f>
        <v>0</v>
      </c>
      <c r="V77" s="230">
        <f>T77-U77</f>
        <v>0</v>
      </c>
      <c r="W77" s="228">
        <f>'Eingabe Planung'!M77</f>
        <v>0</v>
      </c>
      <c r="X77" s="229">
        <f>'Eingabe Ist'!K73</f>
        <v>0</v>
      </c>
      <c r="Y77" s="230">
        <f>W77-X77</f>
        <v>0</v>
      </c>
      <c r="Z77" s="228">
        <f>'Eingabe Planung'!N77</f>
        <v>0</v>
      </c>
      <c r="AA77" s="229">
        <f>'Eingabe Ist'!L73</f>
        <v>0</v>
      </c>
      <c r="AB77" s="230">
        <f>Z77-AA77</f>
        <v>0</v>
      </c>
      <c r="AC77" s="228">
        <f>'Eingabe Planung'!O77</f>
        <v>0</v>
      </c>
      <c r="AD77" s="229">
        <f>'Eingabe Ist'!M73</f>
        <v>0</v>
      </c>
      <c r="AE77" s="230">
        <f>AC77-AD77</f>
        <v>0</v>
      </c>
      <c r="AF77" s="228">
        <f>'Eingabe Planung'!P77</f>
        <v>0</v>
      </c>
      <c r="AG77" s="229">
        <f>'Eingabe Ist'!N73</f>
        <v>0</v>
      </c>
      <c r="AH77" s="230">
        <f>AF77-AG77</f>
        <v>0</v>
      </c>
      <c r="AI77" s="228">
        <f>'Eingabe Planung'!Q77</f>
        <v>0</v>
      </c>
      <c r="AJ77" s="229">
        <f>'Eingabe Ist'!O73</f>
        <v>0</v>
      </c>
      <c r="AK77" s="230">
        <f>AI77-AJ77</f>
        <v>0</v>
      </c>
      <c r="AL77" s="228">
        <f>'Eingabe Planung'!R77</f>
        <v>0</v>
      </c>
      <c r="AM77" s="229">
        <f>'Eingabe Ist'!P73</f>
        <v>0</v>
      </c>
      <c r="AN77" s="230">
        <f>AL77-AM77</f>
        <v>0</v>
      </c>
      <c r="AO77" s="228">
        <f>'Eingabe Planung'!S77</f>
        <v>0</v>
      </c>
      <c r="AP77" s="229">
        <f>'Eingabe Ist'!Q73</f>
        <v>0</v>
      </c>
      <c r="AQ77" s="230">
        <f>AO77-AP77</f>
        <v>0</v>
      </c>
      <c r="AR77" s="228">
        <f>'Eingabe Planung'!T77</f>
        <v>0</v>
      </c>
      <c r="AS77" s="231">
        <f>'Eingabe Ist'!R73</f>
        <v>0</v>
      </c>
      <c r="AT77" s="232">
        <f>AR77-AS77</f>
        <v>0</v>
      </c>
    </row>
    <row r="78" spans="1:46" s="36" customFormat="1" ht="13.7" customHeight="1" x14ac:dyDescent="0.2">
      <c r="A78" s="5"/>
      <c r="B78" s="135" t="str">
        <f>'Eingabe Planung'!B78</f>
        <v>Kreditaufnahme</v>
      </c>
      <c r="C78" s="130">
        <f>'Eingabe Planung'!C78</f>
        <v>0</v>
      </c>
      <c r="D78" s="100"/>
      <c r="E78" s="76">
        <f>'Eingabe Planung'!E78</f>
        <v>0</v>
      </c>
      <c r="F78" s="141"/>
      <c r="G78" s="76">
        <f>'Eingabe Ist'!E74</f>
        <v>0</v>
      </c>
      <c r="H78" s="75"/>
      <c r="I78" s="210">
        <f>G78-E78</f>
        <v>0</v>
      </c>
      <c r="J78" s="75"/>
      <c r="K78" s="233">
        <f>'Eingabe Planung'!I78</f>
        <v>0</v>
      </c>
      <c r="L78" s="234">
        <f>'Eingabe Ist'!G74</f>
        <v>0</v>
      </c>
      <c r="M78" s="230">
        <f>L78-K78</f>
        <v>0</v>
      </c>
      <c r="N78" s="233">
        <f>'Eingabe Planung'!J78</f>
        <v>0</v>
      </c>
      <c r="O78" s="234">
        <f>'Eingabe Ist'!H74</f>
        <v>0</v>
      </c>
      <c r="P78" s="230">
        <f>O78-N78</f>
        <v>0</v>
      </c>
      <c r="Q78" s="233">
        <f>'Eingabe Planung'!K78</f>
        <v>0</v>
      </c>
      <c r="R78" s="234">
        <f>'Eingabe Ist'!I74</f>
        <v>0</v>
      </c>
      <c r="S78" s="230">
        <f>R78-Q78</f>
        <v>0</v>
      </c>
      <c r="T78" s="233">
        <f>'Eingabe Planung'!L78</f>
        <v>0</v>
      </c>
      <c r="U78" s="234">
        <f>'Eingabe Ist'!J74</f>
        <v>0</v>
      </c>
      <c r="V78" s="230">
        <f>U78-T78</f>
        <v>0</v>
      </c>
      <c r="W78" s="233">
        <f>'Eingabe Planung'!M78</f>
        <v>0</v>
      </c>
      <c r="X78" s="234">
        <f>'Eingabe Ist'!K74</f>
        <v>0</v>
      </c>
      <c r="Y78" s="230">
        <f>X78-W78</f>
        <v>0</v>
      </c>
      <c r="Z78" s="233">
        <f>'Eingabe Planung'!N78</f>
        <v>0</v>
      </c>
      <c r="AA78" s="234">
        <f>'Eingabe Ist'!L74</f>
        <v>0</v>
      </c>
      <c r="AB78" s="230">
        <f>AA78-Z78</f>
        <v>0</v>
      </c>
      <c r="AC78" s="233">
        <f>'Eingabe Planung'!O78</f>
        <v>0</v>
      </c>
      <c r="AD78" s="234">
        <f>'Eingabe Ist'!M74</f>
        <v>0</v>
      </c>
      <c r="AE78" s="230">
        <f>AD78-AC78</f>
        <v>0</v>
      </c>
      <c r="AF78" s="233">
        <f>'Eingabe Planung'!P78</f>
        <v>0</v>
      </c>
      <c r="AG78" s="234">
        <f>'Eingabe Ist'!N74</f>
        <v>0</v>
      </c>
      <c r="AH78" s="230">
        <f>AG78-AF78</f>
        <v>0</v>
      </c>
      <c r="AI78" s="233">
        <f>'Eingabe Planung'!Q78</f>
        <v>0</v>
      </c>
      <c r="AJ78" s="234">
        <f>'Eingabe Ist'!O74</f>
        <v>0</v>
      </c>
      <c r="AK78" s="230">
        <f>AJ78-AI78</f>
        <v>0</v>
      </c>
      <c r="AL78" s="233">
        <f>'Eingabe Planung'!R78</f>
        <v>0</v>
      </c>
      <c r="AM78" s="234">
        <f>'Eingabe Ist'!P74</f>
        <v>0</v>
      </c>
      <c r="AN78" s="230">
        <f>AM78-AL78</f>
        <v>0</v>
      </c>
      <c r="AO78" s="233">
        <f>'Eingabe Planung'!S78</f>
        <v>0</v>
      </c>
      <c r="AP78" s="234">
        <f>'Eingabe Ist'!Q74</f>
        <v>0</v>
      </c>
      <c r="AQ78" s="230">
        <f>AP78-AO78</f>
        <v>0</v>
      </c>
      <c r="AR78" s="233">
        <f>'Eingabe Planung'!T78</f>
        <v>0</v>
      </c>
      <c r="AS78" s="175">
        <f>'Eingabe Ist'!R74</f>
        <v>0</v>
      </c>
      <c r="AT78" s="232">
        <f>AS78-AR78</f>
        <v>0</v>
      </c>
    </row>
    <row r="79" spans="1:46" s="36" customFormat="1" ht="13.7" customHeight="1" x14ac:dyDescent="0.2">
      <c r="A79" s="5"/>
      <c r="B79" s="135" t="str">
        <f>'Eingabe Planung'!B79</f>
        <v>Schuldzinsen Hypothek</v>
      </c>
      <c r="C79" s="130">
        <f>'Eingabe Planung'!C79</f>
        <v>0</v>
      </c>
      <c r="D79" s="100"/>
      <c r="E79" s="76">
        <f>'Eingabe Planung'!E79</f>
        <v>0</v>
      </c>
      <c r="F79" s="141"/>
      <c r="G79" s="76">
        <f>'Eingabe Ist'!E75</f>
        <v>0</v>
      </c>
      <c r="H79" s="75"/>
      <c r="I79" s="210">
        <f>G79-E79</f>
        <v>0</v>
      </c>
      <c r="J79" s="75"/>
      <c r="K79" s="233">
        <f>'Eingabe Planung'!I79</f>
        <v>0</v>
      </c>
      <c r="L79" s="234">
        <f>'Eingabe Ist'!G75</f>
        <v>0</v>
      </c>
      <c r="M79" s="230">
        <f>L79-K79</f>
        <v>0</v>
      </c>
      <c r="N79" s="233">
        <f>'Eingabe Planung'!J79</f>
        <v>0</v>
      </c>
      <c r="O79" s="234">
        <f>'Eingabe Ist'!H75</f>
        <v>0</v>
      </c>
      <c r="P79" s="230">
        <f>O79-N79</f>
        <v>0</v>
      </c>
      <c r="Q79" s="233">
        <f>'Eingabe Planung'!K79</f>
        <v>0</v>
      </c>
      <c r="R79" s="234">
        <f>'Eingabe Ist'!I75</f>
        <v>0</v>
      </c>
      <c r="S79" s="230">
        <f>R79-Q79</f>
        <v>0</v>
      </c>
      <c r="T79" s="233">
        <f>'Eingabe Planung'!L79</f>
        <v>0</v>
      </c>
      <c r="U79" s="234">
        <f>'Eingabe Ist'!J75</f>
        <v>0</v>
      </c>
      <c r="V79" s="230">
        <f>U79-T79</f>
        <v>0</v>
      </c>
      <c r="W79" s="233">
        <f>'Eingabe Planung'!M79</f>
        <v>0</v>
      </c>
      <c r="X79" s="234">
        <f>'Eingabe Ist'!K75</f>
        <v>0</v>
      </c>
      <c r="Y79" s="230">
        <f>X79-W79</f>
        <v>0</v>
      </c>
      <c r="Z79" s="233">
        <f>'Eingabe Planung'!N79</f>
        <v>0</v>
      </c>
      <c r="AA79" s="234">
        <f>'Eingabe Ist'!L75</f>
        <v>0</v>
      </c>
      <c r="AB79" s="230">
        <f>AA79-Z79</f>
        <v>0</v>
      </c>
      <c r="AC79" s="233">
        <f>'Eingabe Planung'!O79</f>
        <v>0</v>
      </c>
      <c r="AD79" s="234">
        <f>'Eingabe Ist'!M75</f>
        <v>0</v>
      </c>
      <c r="AE79" s="230">
        <f>AD79-AC79</f>
        <v>0</v>
      </c>
      <c r="AF79" s="233">
        <f>'Eingabe Planung'!P79</f>
        <v>0</v>
      </c>
      <c r="AG79" s="234">
        <f>'Eingabe Ist'!N75</f>
        <v>0</v>
      </c>
      <c r="AH79" s="230">
        <f>AG79-AF79</f>
        <v>0</v>
      </c>
      <c r="AI79" s="233">
        <f>'Eingabe Planung'!Q79</f>
        <v>0</v>
      </c>
      <c r="AJ79" s="234">
        <f>'Eingabe Ist'!O75</f>
        <v>0</v>
      </c>
      <c r="AK79" s="230">
        <f>AJ79-AI79</f>
        <v>0</v>
      </c>
      <c r="AL79" s="233">
        <f>'Eingabe Planung'!R79</f>
        <v>0</v>
      </c>
      <c r="AM79" s="234">
        <f>'Eingabe Ist'!P75</f>
        <v>0</v>
      </c>
      <c r="AN79" s="230">
        <f>AM79-AL79</f>
        <v>0</v>
      </c>
      <c r="AO79" s="233">
        <f>'Eingabe Planung'!S79</f>
        <v>0</v>
      </c>
      <c r="AP79" s="234">
        <f>'Eingabe Ist'!Q75</f>
        <v>0</v>
      </c>
      <c r="AQ79" s="230">
        <f>AP79-AO79</f>
        <v>0</v>
      </c>
      <c r="AR79" s="233">
        <f>'Eingabe Planung'!T79</f>
        <v>0</v>
      </c>
      <c r="AS79" s="175">
        <f>'Eingabe Ist'!R75</f>
        <v>0</v>
      </c>
      <c r="AT79" s="232">
        <f>AS79-AR79</f>
        <v>0</v>
      </c>
    </row>
    <row r="80" spans="1:46" s="36" customFormat="1" ht="13.7" customHeight="1" x14ac:dyDescent="0.2">
      <c r="A80" s="5"/>
      <c r="B80" s="511" t="str">
        <f>'Eingabe Planung'!B80</f>
        <v>Schuldzinsen Privatdarlehen</v>
      </c>
      <c r="C80" s="512">
        <f>'Eingabe Planung'!C80</f>
        <v>0</v>
      </c>
      <c r="D80" s="100"/>
      <c r="E80" s="76">
        <f>'Eingabe Planung'!E80</f>
        <v>0</v>
      </c>
      <c r="F80" s="141"/>
      <c r="G80" s="76">
        <f>'Eingabe Ist'!E76</f>
        <v>0</v>
      </c>
      <c r="H80" s="75"/>
      <c r="I80" s="210">
        <f t="shared" ref="I80:I81" si="63">G80-E80</f>
        <v>0</v>
      </c>
      <c r="J80" s="75"/>
      <c r="K80" s="233">
        <f>'Eingabe Planung'!I80</f>
        <v>0</v>
      </c>
      <c r="L80" s="234">
        <f>'Eingabe Ist'!G76</f>
        <v>0</v>
      </c>
      <c r="M80" s="230">
        <f t="shared" ref="M80:M81" si="64">L80-K80</f>
        <v>0</v>
      </c>
      <c r="N80" s="233">
        <f>'Eingabe Planung'!J80</f>
        <v>0</v>
      </c>
      <c r="O80" s="234">
        <f>'Eingabe Ist'!H76</f>
        <v>0</v>
      </c>
      <c r="P80" s="230">
        <f t="shared" ref="P80:P81" si="65">O80-N80</f>
        <v>0</v>
      </c>
      <c r="Q80" s="233">
        <f>'Eingabe Planung'!K80</f>
        <v>0</v>
      </c>
      <c r="R80" s="234">
        <f>'Eingabe Ist'!I76</f>
        <v>0</v>
      </c>
      <c r="S80" s="230">
        <f t="shared" ref="S80:S81" si="66">R80-Q80</f>
        <v>0</v>
      </c>
      <c r="T80" s="233">
        <f>'Eingabe Planung'!L80</f>
        <v>0</v>
      </c>
      <c r="U80" s="234">
        <f>'Eingabe Ist'!J76</f>
        <v>0</v>
      </c>
      <c r="V80" s="230">
        <f t="shared" ref="V80:V81" si="67">U80-T80</f>
        <v>0</v>
      </c>
      <c r="W80" s="233">
        <f>'Eingabe Planung'!M80</f>
        <v>0</v>
      </c>
      <c r="X80" s="234">
        <f>'Eingabe Ist'!K76</f>
        <v>0</v>
      </c>
      <c r="Y80" s="230">
        <f t="shared" ref="Y80:Y81" si="68">X80-W80</f>
        <v>0</v>
      </c>
      <c r="Z80" s="233">
        <f>'Eingabe Planung'!N80</f>
        <v>0</v>
      </c>
      <c r="AA80" s="234">
        <f>'Eingabe Ist'!L76</f>
        <v>0</v>
      </c>
      <c r="AB80" s="230">
        <f t="shared" ref="AB80:AB81" si="69">AA80-Z80</f>
        <v>0</v>
      </c>
      <c r="AC80" s="233">
        <f>'Eingabe Planung'!O80</f>
        <v>0</v>
      </c>
      <c r="AD80" s="234">
        <f>'Eingabe Ist'!M76</f>
        <v>0</v>
      </c>
      <c r="AE80" s="230">
        <f t="shared" ref="AE80:AE81" si="70">AD80-AC80</f>
        <v>0</v>
      </c>
      <c r="AF80" s="233">
        <f>'Eingabe Planung'!P80</f>
        <v>0</v>
      </c>
      <c r="AG80" s="234">
        <f>'Eingabe Ist'!N76</f>
        <v>0</v>
      </c>
      <c r="AH80" s="230">
        <f t="shared" ref="AH80:AH81" si="71">AG80-AF80</f>
        <v>0</v>
      </c>
      <c r="AI80" s="233">
        <f>'Eingabe Planung'!Q80</f>
        <v>0</v>
      </c>
      <c r="AJ80" s="234">
        <f>'Eingabe Ist'!O76</f>
        <v>0</v>
      </c>
      <c r="AK80" s="230">
        <f t="shared" ref="AK80:AK81" si="72">AJ80-AI80</f>
        <v>0</v>
      </c>
      <c r="AL80" s="233">
        <f>'Eingabe Planung'!R80</f>
        <v>0</v>
      </c>
      <c r="AM80" s="234">
        <f>'Eingabe Ist'!P76</f>
        <v>0</v>
      </c>
      <c r="AN80" s="230">
        <f t="shared" ref="AN80:AN81" si="73">AM80-AL80</f>
        <v>0</v>
      </c>
      <c r="AO80" s="233">
        <f>'Eingabe Planung'!S80</f>
        <v>0</v>
      </c>
      <c r="AP80" s="234">
        <f>'Eingabe Ist'!Q76</f>
        <v>0</v>
      </c>
      <c r="AQ80" s="230">
        <f t="shared" ref="AQ80:AQ81" si="74">AP80-AO80</f>
        <v>0</v>
      </c>
      <c r="AR80" s="233">
        <f>'Eingabe Planung'!T80</f>
        <v>0</v>
      </c>
      <c r="AS80" s="175">
        <f>'Eingabe Ist'!R76</f>
        <v>0</v>
      </c>
      <c r="AT80" s="232">
        <f t="shared" ref="AT80:AT81" si="75">AS80-AR80</f>
        <v>0</v>
      </c>
    </row>
    <row r="81" spans="1:46" s="24" customFormat="1" ht="13.7" customHeight="1" x14ac:dyDescent="0.2">
      <c r="A81" s="5"/>
      <c r="B81" s="138" t="str">
        <f>'Eingabe Planung'!B81</f>
        <v>sonstiges +/- beachten</v>
      </c>
      <c r="C81" s="212">
        <f>'Eingabe Planung'!C81</f>
        <v>0</v>
      </c>
      <c r="D81" s="100"/>
      <c r="E81" s="235">
        <f>'Eingabe Planung'!E81</f>
        <v>0</v>
      </c>
      <c r="F81" s="141"/>
      <c r="G81" s="76">
        <f>'Eingabe Ist'!E77</f>
        <v>0</v>
      </c>
      <c r="H81" s="75"/>
      <c r="I81" s="210">
        <f t="shared" si="63"/>
        <v>0</v>
      </c>
      <c r="J81" s="75"/>
      <c r="K81" s="233">
        <f>'Eingabe Planung'!I81</f>
        <v>0</v>
      </c>
      <c r="L81" s="234">
        <f>'Eingabe Ist'!G77</f>
        <v>0</v>
      </c>
      <c r="M81" s="230">
        <f t="shared" si="64"/>
        <v>0</v>
      </c>
      <c r="N81" s="233">
        <f>'Eingabe Planung'!J81</f>
        <v>0</v>
      </c>
      <c r="O81" s="234">
        <f>'Eingabe Ist'!H77</f>
        <v>0</v>
      </c>
      <c r="P81" s="230">
        <f t="shared" si="65"/>
        <v>0</v>
      </c>
      <c r="Q81" s="233">
        <f>'Eingabe Planung'!K81</f>
        <v>0</v>
      </c>
      <c r="R81" s="234">
        <f>'Eingabe Ist'!I77</f>
        <v>0</v>
      </c>
      <c r="S81" s="230">
        <f t="shared" si="66"/>
        <v>0</v>
      </c>
      <c r="T81" s="233">
        <f>'Eingabe Planung'!L81</f>
        <v>0</v>
      </c>
      <c r="U81" s="234">
        <f>'Eingabe Ist'!J77</f>
        <v>0</v>
      </c>
      <c r="V81" s="230">
        <f t="shared" si="67"/>
        <v>0</v>
      </c>
      <c r="W81" s="233">
        <f>'Eingabe Planung'!M81</f>
        <v>0</v>
      </c>
      <c r="X81" s="234">
        <f>'Eingabe Ist'!K77</f>
        <v>0</v>
      </c>
      <c r="Y81" s="230">
        <f t="shared" si="68"/>
        <v>0</v>
      </c>
      <c r="Z81" s="233">
        <f>'Eingabe Planung'!N81</f>
        <v>0</v>
      </c>
      <c r="AA81" s="234">
        <f>'Eingabe Ist'!L77</f>
        <v>0</v>
      </c>
      <c r="AB81" s="230">
        <f t="shared" si="69"/>
        <v>0</v>
      </c>
      <c r="AC81" s="233">
        <f>'Eingabe Planung'!O81</f>
        <v>0</v>
      </c>
      <c r="AD81" s="234">
        <f>'Eingabe Ist'!M77</f>
        <v>0</v>
      </c>
      <c r="AE81" s="230">
        <f t="shared" si="70"/>
        <v>0</v>
      </c>
      <c r="AF81" s="233">
        <f>'Eingabe Planung'!P81</f>
        <v>0</v>
      </c>
      <c r="AG81" s="234">
        <f>'Eingabe Ist'!N77</f>
        <v>0</v>
      </c>
      <c r="AH81" s="230">
        <f t="shared" si="71"/>
        <v>0</v>
      </c>
      <c r="AI81" s="233">
        <f>'Eingabe Planung'!Q81</f>
        <v>0</v>
      </c>
      <c r="AJ81" s="234">
        <f>'Eingabe Ist'!O77</f>
        <v>0</v>
      </c>
      <c r="AK81" s="230">
        <f t="shared" si="72"/>
        <v>0</v>
      </c>
      <c r="AL81" s="233">
        <f>'Eingabe Planung'!R81</f>
        <v>0</v>
      </c>
      <c r="AM81" s="234">
        <f>'Eingabe Ist'!P77</f>
        <v>0</v>
      </c>
      <c r="AN81" s="230">
        <f t="shared" si="73"/>
        <v>0</v>
      </c>
      <c r="AO81" s="233">
        <f>'Eingabe Planung'!S81</f>
        <v>0</v>
      </c>
      <c r="AP81" s="234">
        <f>'Eingabe Ist'!Q77</f>
        <v>0</v>
      </c>
      <c r="AQ81" s="230">
        <f t="shared" si="74"/>
        <v>0</v>
      </c>
      <c r="AR81" s="233">
        <f>'Eingabe Planung'!T81</f>
        <v>0</v>
      </c>
      <c r="AS81" s="175">
        <f>'Eingabe Ist'!R77</f>
        <v>0</v>
      </c>
      <c r="AT81" s="232">
        <f t="shared" si="75"/>
        <v>0</v>
      </c>
    </row>
    <row r="82" spans="1:46" s="44" customFormat="1" ht="18" customHeight="1" thickBot="1" x14ac:dyDescent="0.3">
      <c r="A82" s="38"/>
      <c r="B82" s="60" t="s">
        <v>37</v>
      </c>
      <c r="C82" s="324">
        <f>-C76-C77+C78+C79+C81</f>
        <v>0</v>
      </c>
      <c r="D82" s="82"/>
      <c r="E82" s="96">
        <f>'Eingabe Planung'!E82</f>
        <v>0</v>
      </c>
      <c r="F82" s="83"/>
      <c r="G82" s="96">
        <f>'Eingabe Ist'!E78</f>
        <v>0</v>
      </c>
      <c r="H82" s="78"/>
      <c r="I82" s="221">
        <f>SUM(I76:I81)</f>
        <v>0</v>
      </c>
      <c r="J82" s="78"/>
      <c r="K82" s="103">
        <f>'Eingabe Planung'!I82</f>
        <v>0</v>
      </c>
      <c r="L82" s="236">
        <f>'Eingabe Ist'!G78</f>
        <v>0</v>
      </c>
      <c r="M82" s="237">
        <f>SUM(M76:M81)</f>
        <v>0</v>
      </c>
      <c r="N82" s="103">
        <f>'Eingabe Planung'!J82</f>
        <v>0</v>
      </c>
      <c r="O82" s="236">
        <f>'Eingabe Ist'!H78</f>
        <v>0</v>
      </c>
      <c r="P82" s="237">
        <f>SUM(P76:P81)</f>
        <v>0</v>
      </c>
      <c r="Q82" s="103">
        <f>'Eingabe Planung'!K82</f>
        <v>0</v>
      </c>
      <c r="R82" s="236">
        <f>'Eingabe Ist'!I78</f>
        <v>0</v>
      </c>
      <c r="S82" s="237">
        <f>SUM(S76:S81)</f>
        <v>0</v>
      </c>
      <c r="T82" s="103">
        <f>'Eingabe Planung'!L82</f>
        <v>0</v>
      </c>
      <c r="U82" s="236">
        <f>'Eingabe Ist'!J78</f>
        <v>0</v>
      </c>
      <c r="V82" s="237">
        <f>SUM(V76:V81)</f>
        <v>0</v>
      </c>
      <c r="W82" s="103">
        <f>'Eingabe Planung'!M82</f>
        <v>0</v>
      </c>
      <c r="X82" s="236">
        <f>'Eingabe Ist'!K78</f>
        <v>0</v>
      </c>
      <c r="Y82" s="237">
        <f>SUM(Y76:Y81)</f>
        <v>0</v>
      </c>
      <c r="Z82" s="103">
        <f>'Eingabe Planung'!N82</f>
        <v>0</v>
      </c>
      <c r="AA82" s="236">
        <f>'Eingabe Ist'!L78</f>
        <v>0</v>
      </c>
      <c r="AB82" s="237">
        <f>SUM(AB76:AB81)</f>
        <v>0</v>
      </c>
      <c r="AC82" s="103">
        <f>'Eingabe Planung'!O82</f>
        <v>0</v>
      </c>
      <c r="AD82" s="236">
        <f>'Eingabe Ist'!M78</f>
        <v>0</v>
      </c>
      <c r="AE82" s="237">
        <f>SUM(AE76:AE81)</f>
        <v>0</v>
      </c>
      <c r="AF82" s="103">
        <f>'Eingabe Planung'!P82</f>
        <v>0</v>
      </c>
      <c r="AG82" s="236">
        <f>'Eingabe Ist'!N78</f>
        <v>0</v>
      </c>
      <c r="AH82" s="237">
        <f>SUM(AH76:AH81)</f>
        <v>0</v>
      </c>
      <c r="AI82" s="103">
        <f>'Eingabe Planung'!Q82</f>
        <v>0</v>
      </c>
      <c r="AJ82" s="236">
        <f>'Eingabe Ist'!O78</f>
        <v>0</v>
      </c>
      <c r="AK82" s="237">
        <f>SUM(AK76:AK81)</f>
        <v>0</v>
      </c>
      <c r="AL82" s="103">
        <f>'Eingabe Planung'!R82</f>
        <v>0</v>
      </c>
      <c r="AM82" s="236">
        <f>'Eingabe Ist'!P78</f>
        <v>0</v>
      </c>
      <c r="AN82" s="237">
        <f>SUM(AN76:AN81)</f>
        <v>0</v>
      </c>
      <c r="AO82" s="103">
        <f>'Eingabe Planung'!S82</f>
        <v>0</v>
      </c>
      <c r="AP82" s="236">
        <f>'Eingabe Ist'!Q78</f>
        <v>0</v>
      </c>
      <c r="AQ82" s="237">
        <f>SUM(AQ76:AQ81)</f>
        <v>0</v>
      </c>
      <c r="AR82" s="103">
        <f>'Eingabe Planung'!T82</f>
        <v>0</v>
      </c>
      <c r="AS82" s="238">
        <f>'Eingabe Ist'!R78</f>
        <v>0</v>
      </c>
      <c r="AT82" s="224">
        <f>SUM(AT76:AT81)</f>
        <v>0</v>
      </c>
    </row>
    <row r="83" spans="1:46" s="24" customFormat="1" ht="10.15" customHeight="1" thickTop="1" thickBot="1" x14ac:dyDescent="0.25">
      <c r="A83" s="4"/>
      <c r="B83" s="104"/>
      <c r="C83" s="97"/>
      <c r="D83" s="97"/>
      <c r="E83" s="84"/>
      <c r="F83" s="84"/>
      <c r="G83" s="84"/>
      <c r="H83" s="84"/>
      <c r="I83" s="84"/>
      <c r="J83" s="84"/>
      <c r="K83" s="84"/>
      <c r="L83" s="83"/>
      <c r="M83" s="83"/>
      <c r="N83" s="84"/>
      <c r="O83" s="83"/>
      <c r="P83" s="83"/>
      <c r="Q83" s="84"/>
      <c r="R83" s="83"/>
      <c r="S83" s="83"/>
      <c r="T83" s="84"/>
      <c r="U83" s="83"/>
      <c r="V83" s="83"/>
      <c r="W83" s="84"/>
      <c r="X83" s="83"/>
      <c r="Y83" s="83"/>
      <c r="Z83" s="84"/>
      <c r="AA83" s="83"/>
      <c r="AB83" s="83"/>
      <c r="AC83" s="84"/>
      <c r="AD83" s="83"/>
      <c r="AE83" s="83"/>
      <c r="AF83" s="84"/>
      <c r="AG83" s="83"/>
      <c r="AH83" s="83"/>
      <c r="AI83" s="84"/>
      <c r="AJ83" s="83"/>
      <c r="AK83" s="83"/>
      <c r="AL83" s="84"/>
      <c r="AM83" s="83"/>
      <c r="AN83" s="83"/>
      <c r="AO83" s="84"/>
      <c r="AP83" s="83"/>
      <c r="AQ83" s="83"/>
      <c r="AR83" s="84"/>
      <c r="AS83" s="83"/>
      <c r="AT83" s="84"/>
    </row>
    <row r="84" spans="1:46" s="38" customFormat="1" ht="18" customHeight="1" thickTop="1" thickBot="1" x14ac:dyDescent="0.25">
      <c r="B84" s="401" t="str">
        <f>'Eingabe Planung'!B84</f>
        <v>Monatssaldo/Quartalssaldo</v>
      </c>
      <c r="C84" s="239"/>
      <c r="D84" s="82"/>
      <c r="E84" s="183">
        <f>'Eingabe Planung'!E84</f>
        <v>0</v>
      </c>
      <c r="F84" s="83"/>
      <c r="G84" s="183">
        <f>'Eingabe Ist'!E80</f>
        <v>0</v>
      </c>
      <c r="H84" s="83"/>
      <c r="I84" s="183">
        <f>I26+I51+I62+I73+I82</f>
        <v>0</v>
      </c>
      <c r="J84" s="83"/>
      <c r="K84" s="184">
        <f>'Eingabe Planung'!I84</f>
        <v>0</v>
      </c>
      <c r="L84" s="185">
        <f>'Eingabe Ist'!G80</f>
        <v>0</v>
      </c>
      <c r="M84" s="240">
        <f>L84-K84</f>
        <v>0</v>
      </c>
      <c r="N84" s="184">
        <f>'Eingabe Planung'!J84</f>
        <v>0</v>
      </c>
      <c r="O84" s="185">
        <f>'Eingabe Ist'!H80</f>
        <v>0</v>
      </c>
      <c r="P84" s="240">
        <f>O84-N84</f>
        <v>0</v>
      </c>
      <c r="Q84" s="184">
        <f>'Eingabe Planung'!K84</f>
        <v>0</v>
      </c>
      <c r="R84" s="185">
        <f>'Eingabe Ist'!I80</f>
        <v>0</v>
      </c>
      <c r="S84" s="240">
        <f>R84-Q84</f>
        <v>0</v>
      </c>
      <c r="T84" s="184">
        <f>'Eingabe Planung'!L84</f>
        <v>0</v>
      </c>
      <c r="U84" s="185">
        <f>'Eingabe Ist'!J80</f>
        <v>0</v>
      </c>
      <c r="V84" s="240">
        <f>U84-T84</f>
        <v>0</v>
      </c>
      <c r="W84" s="184">
        <f>'Eingabe Planung'!M84</f>
        <v>0</v>
      </c>
      <c r="X84" s="185">
        <f>'Eingabe Ist'!K80</f>
        <v>0</v>
      </c>
      <c r="Y84" s="240">
        <f>X84-W84</f>
        <v>0</v>
      </c>
      <c r="Z84" s="184">
        <f>'Eingabe Planung'!N84</f>
        <v>0</v>
      </c>
      <c r="AA84" s="185">
        <f>'Eingabe Ist'!L80</f>
        <v>0</v>
      </c>
      <c r="AB84" s="240">
        <f>AA84-Z84</f>
        <v>0</v>
      </c>
      <c r="AC84" s="184">
        <f>'Eingabe Planung'!O84</f>
        <v>0</v>
      </c>
      <c r="AD84" s="185">
        <f>'Eingabe Ist'!M80</f>
        <v>0</v>
      </c>
      <c r="AE84" s="240">
        <f>AD84-AC84</f>
        <v>0</v>
      </c>
      <c r="AF84" s="184">
        <f>'Eingabe Planung'!P84</f>
        <v>0</v>
      </c>
      <c r="AG84" s="185">
        <f>'Eingabe Ist'!N80</f>
        <v>0</v>
      </c>
      <c r="AH84" s="240">
        <f>AG84-AF84</f>
        <v>0</v>
      </c>
      <c r="AI84" s="184">
        <f>'Eingabe Planung'!Q84</f>
        <v>0</v>
      </c>
      <c r="AJ84" s="185">
        <f>'Eingabe Ist'!O80</f>
        <v>0</v>
      </c>
      <c r="AK84" s="240">
        <f>AJ84-AI84</f>
        <v>0</v>
      </c>
      <c r="AL84" s="184">
        <f>'Eingabe Planung'!R84</f>
        <v>0</v>
      </c>
      <c r="AM84" s="185">
        <f>'Eingabe Ist'!P80</f>
        <v>0</v>
      </c>
      <c r="AN84" s="240">
        <f>AM84-AL84</f>
        <v>0</v>
      </c>
      <c r="AO84" s="184">
        <f>'Eingabe Planung'!S84</f>
        <v>0</v>
      </c>
      <c r="AP84" s="185">
        <f>'Eingabe Ist'!Q80</f>
        <v>0</v>
      </c>
      <c r="AQ84" s="240">
        <f>AP84-AO84</f>
        <v>0</v>
      </c>
      <c r="AR84" s="184">
        <f>'Eingabe Planung'!T84</f>
        <v>0</v>
      </c>
      <c r="AS84" s="241">
        <f>'Eingabe Ist'!R80</f>
        <v>0</v>
      </c>
      <c r="AT84" s="188">
        <f>AS84-AR84</f>
        <v>0</v>
      </c>
    </row>
    <row r="85" spans="1:46" s="4" customFormat="1" ht="10.15" customHeight="1" thickTop="1" thickBot="1" x14ac:dyDescent="0.25">
      <c r="B85" s="104"/>
      <c r="C85" s="97"/>
      <c r="D85" s="100"/>
      <c r="E85" s="84"/>
      <c r="F85" s="141"/>
      <c r="G85" s="75"/>
      <c r="H85" s="141"/>
      <c r="I85" s="75"/>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41"/>
      <c r="AM85" s="141"/>
      <c r="AN85" s="141"/>
      <c r="AO85" s="141"/>
      <c r="AP85" s="141"/>
      <c r="AQ85" s="141"/>
      <c r="AR85" s="141"/>
      <c r="AS85" s="141"/>
      <c r="AT85" s="141"/>
    </row>
    <row r="86" spans="1:46" s="38" customFormat="1" ht="18" customHeight="1" thickTop="1" thickBot="1" x14ac:dyDescent="0.25">
      <c r="B86" s="401" t="str">
        <f>'Eingabe Planung'!B86</f>
        <v>Liquidität (=Kontostand)</v>
      </c>
      <c r="C86" s="239"/>
      <c r="D86" s="82"/>
      <c r="E86" s="242">
        <f>'Eingabe Planung'!T88</f>
        <v>0</v>
      </c>
      <c r="F86" s="83"/>
      <c r="G86" s="183">
        <f>'Eingabe Ist'!R82</f>
        <v>0</v>
      </c>
      <c r="H86" s="83"/>
      <c r="I86" s="183">
        <f>G86-E86</f>
        <v>0</v>
      </c>
      <c r="J86" s="83"/>
      <c r="K86" s="184">
        <f>'Eingabe Planung'!I86</f>
        <v>0</v>
      </c>
      <c r="L86" s="185">
        <f>'Eingabe Ist'!G82</f>
        <v>0</v>
      </c>
      <c r="M86" s="240">
        <f>L86-K86</f>
        <v>0</v>
      </c>
      <c r="N86" s="184">
        <f>'Eingabe Planung'!J86</f>
        <v>0</v>
      </c>
      <c r="O86" s="185">
        <f>'Eingabe Ist'!H82</f>
        <v>0</v>
      </c>
      <c r="P86" s="240">
        <f>O86-N86</f>
        <v>0</v>
      </c>
      <c r="Q86" s="184">
        <f>'Eingabe Planung'!K86</f>
        <v>0</v>
      </c>
      <c r="R86" s="185">
        <f>'Eingabe Ist'!I82</f>
        <v>0</v>
      </c>
      <c r="S86" s="240">
        <f>R86-Q86</f>
        <v>0</v>
      </c>
      <c r="T86" s="184">
        <f>'Eingabe Planung'!L86</f>
        <v>0</v>
      </c>
      <c r="U86" s="185">
        <f>'Eingabe Ist'!J82</f>
        <v>0</v>
      </c>
      <c r="V86" s="240">
        <f>U86-T86</f>
        <v>0</v>
      </c>
      <c r="W86" s="184">
        <f>'Eingabe Planung'!M86</f>
        <v>0</v>
      </c>
      <c r="X86" s="185">
        <f>'Eingabe Ist'!K82</f>
        <v>0</v>
      </c>
      <c r="Y86" s="240">
        <f>X86-W86</f>
        <v>0</v>
      </c>
      <c r="Z86" s="184">
        <f>'Eingabe Planung'!N86</f>
        <v>0</v>
      </c>
      <c r="AA86" s="185">
        <f>'Eingabe Ist'!L82</f>
        <v>0</v>
      </c>
      <c r="AB86" s="240">
        <f>AA86-Z86</f>
        <v>0</v>
      </c>
      <c r="AC86" s="184">
        <f>'Eingabe Planung'!O86</f>
        <v>0</v>
      </c>
      <c r="AD86" s="185">
        <f>'Eingabe Ist'!M82</f>
        <v>0</v>
      </c>
      <c r="AE86" s="240">
        <f>AD86-AC86</f>
        <v>0</v>
      </c>
      <c r="AF86" s="184">
        <f>'Eingabe Planung'!P86</f>
        <v>0</v>
      </c>
      <c r="AG86" s="185">
        <f>'Eingabe Ist'!N82</f>
        <v>0</v>
      </c>
      <c r="AH86" s="240">
        <f>AG86-AF86</f>
        <v>0</v>
      </c>
      <c r="AI86" s="184">
        <f>'Eingabe Planung'!Q86</f>
        <v>0</v>
      </c>
      <c r="AJ86" s="185">
        <f>'Eingabe Ist'!O82</f>
        <v>0</v>
      </c>
      <c r="AK86" s="240">
        <f>AJ86-AI86</f>
        <v>0</v>
      </c>
      <c r="AL86" s="184">
        <f>'Eingabe Planung'!R86</f>
        <v>0</v>
      </c>
      <c r="AM86" s="185">
        <f>'Eingabe Ist'!P82</f>
        <v>0</v>
      </c>
      <c r="AN86" s="240">
        <f>AM86-AL86</f>
        <v>0</v>
      </c>
      <c r="AO86" s="184">
        <f>'Eingabe Planung'!S86</f>
        <v>0</v>
      </c>
      <c r="AP86" s="185">
        <f>'Eingabe Ist'!Q82</f>
        <v>0</v>
      </c>
      <c r="AQ86" s="240">
        <f>AP86-AO86</f>
        <v>0</v>
      </c>
      <c r="AR86" s="184">
        <f>'Eingabe Planung'!T86</f>
        <v>0</v>
      </c>
      <c r="AS86" s="241">
        <f>'Eingabe Ist'!R82</f>
        <v>0</v>
      </c>
      <c r="AT86" s="188">
        <f>AS86-AR86</f>
        <v>0</v>
      </c>
    </row>
    <row r="87" spans="1:46" ht="10.15" customHeight="1" thickTop="1" thickBot="1" x14ac:dyDescent="0.25">
      <c r="B87" s="15"/>
      <c r="C87" s="21"/>
      <c r="E87" s="22"/>
    </row>
    <row r="88" spans="1:46" ht="19.5" thickTop="1" thickBot="1" x14ac:dyDescent="0.25">
      <c r="B88" s="245" t="s">
        <v>54</v>
      </c>
      <c r="C88" s="433">
        <f>'Eingabe Planung'!C88</f>
        <v>0</v>
      </c>
      <c r="E88" s="12"/>
      <c r="L88" s="413"/>
    </row>
    <row r="89" spans="1:46" ht="13.5" thickTop="1" x14ac:dyDescent="0.2">
      <c r="B89" s="5" t="s">
        <v>55</v>
      </c>
      <c r="C89" s="45">
        <f>'Eingabe Planung'!C91</f>
        <v>0</v>
      </c>
    </row>
  </sheetData>
  <sheetProtection sheet="1" objects="1" scenarios="1"/>
  <mergeCells count="13">
    <mergeCell ref="AR7:AT7"/>
    <mergeCell ref="B53:C53"/>
    <mergeCell ref="AI7:AK7"/>
    <mergeCell ref="AL7:AN7"/>
    <mergeCell ref="AO7:AQ7"/>
    <mergeCell ref="W7:Y7"/>
    <mergeCell ref="Z7:AB7"/>
    <mergeCell ref="AC7:AE7"/>
    <mergeCell ref="AF7:AH7"/>
    <mergeCell ref="K7:M7"/>
    <mergeCell ref="N7:P7"/>
    <mergeCell ref="Q7:S7"/>
    <mergeCell ref="T7:V7"/>
  </mergeCells>
  <phoneticPr fontId="0" type="noConversion"/>
  <pageMargins left="0.15748031496062992" right="0.15748031496062992" top="0.15748031496062992" bottom="0.15748031496062992" header="0.11811023622047245" footer="0.11811023622047245"/>
  <pageSetup paperSize="9" scale="68" orientation="landscape" horizontalDpi="1200" verticalDpi="1200" r:id="rId1"/>
  <headerFooter alignWithMargins="0"/>
  <rowBreaks count="1" manualBreakCount="1">
    <brk id="54" min="1" max="45" man="1"/>
  </rowBreaks>
  <colBreaks count="2" manualBreakCount="2">
    <brk id="22" min="1" max="94" man="1"/>
    <brk id="34" min="1"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B1:AK85"/>
  <sheetViews>
    <sheetView showGridLines="0" showZeros="0" topLeftCell="A39" zoomScale="61" zoomScaleNormal="61" workbookViewId="0">
      <selection activeCell="G86" sqref="G86"/>
    </sheetView>
  </sheetViews>
  <sheetFormatPr baseColWidth="10" defaultColWidth="11.42578125" defaultRowHeight="12.75" x14ac:dyDescent="0.2"/>
  <cols>
    <col min="1" max="1" width="2.28515625" style="254" customWidth="1"/>
    <col min="2" max="2" width="26.42578125" style="254" bestFit="1" customWidth="1"/>
    <col min="3" max="27" width="20.7109375" style="254" customWidth="1"/>
    <col min="28" max="16384" width="11.42578125" style="254"/>
  </cols>
  <sheetData>
    <row r="1" spans="2:27" ht="8.4499999999999993" customHeight="1" x14ac:dyDescent="0.2"/>
    <row r="2" spans="2:27" ht="27.75" x14ac:dyDescent="0.2">
      <c r="B2" s="255"/>
      <c r="C2" s="256"/>
      <c r="D2" s="257"/>
      <c r="E2" s="258"/>
      <c r="F2" s="258"/>
      <c r="G2" s="258"/>
      <c r="H2" s="257"/>
      <c r="I2" s="257"/>
      <c r="J2" s="259"/>
      <c r="K2" s="257"/>
      <c r="L2" s="257"/>
      <c r="M2" s="258"/>
      <c r="N2" s="258"/>
      <c r="O2" s="258"/>
      <c r="P2" s="258"/>
      <c r="Q2" s="258"/>
      <c r="R2" s="258"/>
      <c r="S2" s="258"/>
      <c r="T2" s="258"/>
      <c r="U2" s="258"/>
      <c r="V2" s="258"/>
      <c r="W2" s="258"/>
      <c r="X2" s="258"/>
      <c r="Y2" s="258"/>
      <c r="Z2" s="258"/>
      <c r="AA2" s="258"/>
    </row>
    <row r="3" spans="2:27" ht="27.75" x14ac:dyDescent="0.2">
      <c r="B3" s="256"/>
      <c r="C3" s="256"/>
      <c r="D3" s="257"/>
      <c r="E3" s="258"/>
      <c r="F3" s="258"/>
      <c r="G3" s="258"/>
      <c r="H3" s="257"/>
      <c r="I3" s="257"/>
      <c r="J3" s="258"/>
      <c r="K3" s="257"/>
      <c r="L3" s="259"/>
      <c r="M3" s="258"/>
      <c r="N3" s="258"/>
      <c r="O3" s="258"/>
      <c r="P3" s="258"/>
      <c r="Q3" s="258"/>
      <c r="R3" s="258"/>
      <c r="S3" s="258"/>
      <c r="T3" s="258"/>
      <c r="U3" s="258"/>
      <c r="V3" s="258"/>
      <c r="W3" s="258"/>
      <c r="X3" s="258"/>
      <c r="Y3" s="258"/>
      <c r="Z3" s="258"/>
      <c r="AA3" s="258"/>
    </row>
    <row r="4" spans="2:27" ht="33" customHeight="1" x14ac:dyDescent="0.2">
      <c r="B4" s="335"/>
      <c r="C4" s="335"/>
      <c r="D4" s="335"/>
      <c r="E4" s="261"/>
      <c r="F4" s="261"/>
      <c r="G4" s="261"/>
      <c r="H4" s="260"/>
      <c r="I4" s="260"/>
      <c r="J4" s="261"/>
      <c r="K4" s="260"/>
      <c r="L4" s="262"/>
      <c r="M4" s="261"/>
      <c r="N4" s="261"/>
      <c r="O4" s="261"/>
      <c r="P4" s="261"/>
      <c r="Q4" s="261"/>
      <c r="R4" s="261"/>
      <c r="S4" s="261"/>
      <c r="T4" s="261"/>
      <c r="U4" s="261"/>
      <c r="V4" s="261"/>
      <c r="W4" s="261"/>
      <c r="X4" s="261"/>
      <c r="Y4" s="261"/>
      <c r="Z4" s="261"/>
      <c r="AA4" s="261"/>
    </row>
    <row r="5" spans="2:27" ht="21.2" customHeight="1" x14ac:dyDescent="0.2">
      <c r="B5" s="335"/>
      <c r="C5" s="335"/>
      <c r="D5" s="335"/>
    </row>
    <row r="6" spans="2:27" ht="18" customHeight="1" x14ac:dyDescent="0.2"/>
    <row r="7" spans="2:27" ht="18" customHeight="1" x14ac:dyDescent="0.2"/>
    <row r="8" spans="2:27" ht="18" customHeight="1" x14ac:dyDescent="0.2"/>
    <row r="9" spans="2:27" ht="18" customHeight="1" x14ac:dyDescent="0.2"/>
    <row r="10" spans="2:27" ht="18" customHeight="1" x14ac:dyDescent="0.2"/>
    <row r="11" spans="2:27" ht="18" customHeight="1" x14ac:dyDescent="0.2"/>
    <row r="12" spans="2:27" ht="18" customHeight="1" x14ac:dyDescent="0.2"/>
    <row r="13" spans="2:27" ht="18" customHeight="1" x14ac:dyDescent="0.2"/>
    <row r="14" spans="2:27" ht="18" customHeight="1" x14ac:dyDescent="0.2"/>
    <row r="15" spans="2:27" ht="18" customHeight="1" x14ac:dyDescent="0.2"/>
    <row r="16" spans="2:27" ht="18" customHeight="1" x14ac:dyDescent="0.2"/>
    <row r="17" spans="5:27" ht="18" customHeight="1" x14ac:dyDescent="0.2"/>
    <row r="18" spans="5:27" ht="18" customHeight="1" x14ac:dyDescent="0.2"/>
    <row r="19" spans="5:27" ht="18" customHeight="1" x14ac:dyDescent="0.2"/>
    <row r="20" spans="5:27" ht="18" customHeight="1" x14ac:dyDescent="0.2"/>
    <row r="21" spans="5:27" ht="18" customHeight="1" x14ac:dyDescent="0.2"/>
    <row r="22" spans="5:27" ht="18" customHeight="1" x14ac:dyDescent="0.2"/>
    <row r="23" spans="5:27" ht="18" customHeight="1" x14ac:dyDescent="0.2"/>
    <row r="24" spans="5:27" ht="18" customHeight="1" x14ac:dyDescent="0.2"/>
    <row r="25" spans="5:27" ht="18" customHeight="1" x14ac:dyDescent="0.2"/>
    <row r="26" spans="5:27" ht="18" customHeight="1" x14ac:dyDescent="0.2"/>
    <row r="27" spans="5:27" ht="18" customHeight="1" x14ac:dyDescent="0.2"/>
    <row r="28" spans="5:27" ht="18" customHeight="1" x14ac:dyDescent="0.2"/>
    <row r="29" spans="5:27" ht="18" customHeight="1" x14ac:dyDescent="0.2"/>
    <row r="30" spans="5:27" ht="18" customHeight="1" x14ac:dyDescent="0.2"/>
    <row r="31" spans="5:27" ht="18" customHeight="1" x14ac:dyDescent="0.2"/>
    <row r="32" spans="5:27" s="263" customFormat="1" ht="18" customHeight="1" x14ac:dyDescent="0.2">
      <c r="E32" s="257"/>
      <c r="G32" s="257"/>
      <c r="I32" s="257"/>
      <c r="K32" s="257"/>
      <c r="L32" s="264"/>
      <c r="M32" s="260"/>
      <c r="N32" s="264"/>
      <c r="O32" s="260"/>
      <c r="P32" s="264"/>
      <c r="Q32" s="260"/>
      <c r="R32" s="264"/>
      <c r="S32" s="260"/>
      <c r="T32" s="264"/>
      <c r="AA32" s="264"/>
    </row>
    <row r="33" spans="3:27" s="263" customFormat="1" ht="18" customHeight="1" x14ac:dyDescent="0.2">
      <c r="E33" s="257"/>
      <c r="G33" s="257"/>
      <c r="I33" s="257"/>
      <c r="K33" s="257"/>
      <c r="L33" s="264"/>
      <c r="M33" s="260"/>
      <c r="N33" s="264"/>
      <c r="O33" s="260"/>
      <c r="P33" s="264"/>
      <c r="Q33" s="260"/>
      <c r="R33" s="264"/>
      <c r="S33" s="260"/>
      <c r="T33" s="264"/>
      <c r="AA33" s="264"/>
    </row>
    <row r="34" spans="3:27" s="263" customFormat="1" ht="18" customHeight="1" x14ac:dyDescent="0.2">
      <c r="C34" s="265"/>
      <c r="E34" s="257"/>
      <c r="F34" s="257"/>
      <c r="G34" s="257"/>
      <c r="I34" s="257"/>
      <c r="L34" s="257"/>
      <c r="M34" s="260"/>
      <c r="N34" s="264"/>
      <c r="O34" s="260"/>
      <c r="P34" s="264"/>
      <c r="R34" s="264"/>
      <c r="S34" s="260"/>
      <c r="T34" s="264"/>
      <c r="AA34" s="264"/>
    </row>
    <row r="35" spans="3:27" ht="40.35" customHeight="1" x14ac:dyDescent="0.2"/>
    <row r="36" spans="3:27" s="257" customFormat="1" ht="18" customHeight="1" x14ac:dyDescent="0.2"/>
    <row r="37" spans="3:27" s="257" customFormat="1" ht="18" customHeight="1" x14ac:dyDescent="0.2"/>
    <row r="38" spans="3:27" s="257" customFormat="1" ht="18" customHeight="1" x14ac:dyDescent="0.2"/>
    <row r="39" spans="3:27" ht="18" customHeight="1" x14ac:dyDescent="0.2"/>
    <row r="40" spans="3:27" ht="18" customHeight="1" x14ac:dyDescent="0.2"/>
    <row r="41" spans="3:27" ht="18" customHeight="1" x14ac:dyDescent="0.2"/>
    <row r="42" spans="3:27" ht="18" customHeight="1" x14ac:dyDescent="0.2"/>
    <row r="43" spans="3:27" ht="18" customHeight="1" x14ac:dyDescent="0.2"/>
    <row r="44" spans="3:27" ht="18" customHeight="1" x14ac:dyDescent="0.2"/>
    <row r="45" spans="3:27" ht="18" customHeight="1" x14ac:dyDescent="0.2"/>
    <row r="46" spans="3:27" ht="18" customHeight="1" x14ac:dyDescent="0.2"/>
    <row r="47" spans="3:27" ht="18" customHeight="1" x14ac:dyDescent="0.2"/>
    <row r="48" spans="3:27"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spans="2:37" ht="18" customHeight="1" x14ac:dyDescent="0.2"/>
    <row r="66" spans="2:37" ht="18" customHeight="1" x14ac:dyDescent="0.2"/>
    <row r="67" spans="2:37" ht="18" customHeight="1" x14ac:dyDescent="0.2"/>
    <row r="68" spans="2:37" ht="18" customHeight="1" x14ac:dyDescent="0.2"/>
    <row r="69" spans="2:37" ht="18" customHeight="1" x14ac:dyDescent="0.2"/>
    <row r="70" spans="2:37" ht="18" customHeight="1" x14ac:dyDescent="0.2"/>
    <row r="71" spans="2:37" ht="18" customHeight="1" x14ac:dyDescent="0.2"/>
    <row r="72" spans="2:37" ht="18" customHeight="1" x14ac:dyDescent="0.2"/>
    <row r="73" spans="2:37" ht="18" customHeight="1" x14ac:dyDescent="0.2"/>
    <row r="77" spans="2:37" x14ac:dyDescent="0.2">
      <c r="D77" s="267" t="str">
        <f>'Eingabe Planung'!I6</f>
        <v>Jan</v>
      </c>
      <c r="E77" s="266"/>
      <c r="F77" s="267" t="str">
        <f>'Eingabe Planung'!J6</f>
        <v>Feb</v>
      </c>
      <c r="H77" s="267" t="str">
        <f>'Eingabe Planung'!K6</f>
        <v>Mrz</v>
      </c>
      <c r="J77" s="267" t="str">
        <f>'Eingabe Planung'!L6</f>
        <v>Apr</v>
      </c>
      <c r="L77" s="267" t="str">
        <f>'Eingabe Planung'!M6</f>
        <v>Mai</v>
      </c>
      <c r="M77" s="267"/>
      <c r="N77" s="267" t="str">
        <f>'Eingabe Planung'!N6</f>
        <v>Jun</v>
      </c>
      <c r="O77" s="267"/>
      <c r="P77" s="267" t="str">
        <f>'Eingabe Planung'!O6</f>
        <v>Jul</v>
      </c>
      <c r="Q77" s="267"/>
      <c r="R77" s="267" t="str">
        <f>'Eingabe Planung'!P6</f>
        <v>Aug</v>
      </c>
      <c r="S77" s="267"/>
      <c r="T77" s="267" t="str">
        <f>'Eingabe Planung'!Q6</f>
        <v>Sep</v>
      </c>
      <c r="U77" s="267"/>
      <c r="V77" s="267" t="str">
        <f>'Eingabe Planung'!R6</f>
        <v>Okt</v>
      </c>
      <c r="W77" s="267"/>
      <c r="X77" s="267" t="str">
        <f>'Eingabe Planung'!S6</f>
        <v>Nov</v>
      </c>
      <c r="Y77" s="267"/>
      <c r="Z77" s="267" t="str">
        <f>'Eingabe Planung'!T6</f>
        <v>Dez</v>
      </c>
      <c r="AA77" s="267"/>
    </row>
    <row r="78" spans="2:37" x14ac:dyDescent="0.2">
      <c r="D78" s="267" t="s">
        <v>70</v>
      </c>
      <c r="E78" s="267" t="s">
        <v>71</v>
      </c>
      <c r="F78" s="267" t="s">
        <v>70</v>
      </c>
      <c r="G78" s="267" t="s">
        <v>71</v>
      </c>
      <c r="H78" s="267" t="s">
        <v>70</v>
      </c>
      <c r="I78" s="267" t="s">
        <v>71</v>
      </c>
      <c r="J78" s="267" t="s">
        <v>70</v>
      </c>
      <c r="K78" s="267" t="s">
        <v>71</v>
      </c>
      <c r="L78" s="267" t="s">
        <v>70</v>
      </c>
      <c r="M78" s="267" t="s">
        <v>71</v>
      </c>
      <c r="N78" s="267" t="s">
        <v>70</v>
      </c>
      <c r="O78" s="267" t="s">
        <v>71</v>
      </c>
      <c r="P78" s="267" t="s">
        <v>70</v>
      </c>
      <c r="Q78" s="267" t="s">
        <v>71</v>
      </c>
      <c r="R78" s="267" t="s">
        <v>70</v>
      </c>
      <c r="S78" s="267" t="s">
        <v>71</v>
      </c>
      <c r="T78" s="267" t="s">
        <v>70</v>
      </c>
      <c r="U78" s="267" t="s">
        <v>71</v>
      </c>
      <c r="V78" s="267" t="s">
        <v>70</v>
      </c>
      <c r="W78" s="267" t="s">
        <v>71</v>
      </c>
      <c r="X78" s="267" t="s">
        <v>70</v>
      </c>
      <c r="Y78" s="267" t="s">
        <v>71</v>
      </c>
      <c r="Z78" s="267" t="s">
        <v>70</v>
      </c>
      <c r="AA78" s="267" t="s">
        <v>71</v>
      </c>
    </row>
    <row r="79" spans="2:37" x14ac:dyDescent="0.2">
      <c r="B79" s="254" t="s">
        <v>2</v>
      </c>
      <c r="D79" s="414">
        <f>'Eingabe Planung'!I25</f>
        <v>0</v>
      </c>
      <c r="E79" s="414">
        <f>'Eingabe Planung'!I51</f>
        <v>0</v>
      </c>
      <c r="F79" s="414">
        <f>'Eingabe Planung'!J25</f>
        <v>0</v>
      </c>
      <c r="G79" s="414">
        <f>'Eingabe Planung'!J51</f>
        <v>0</v>
      </c>
      <c r="H79" s="414">
        <f>'Eingabe Planung'!K25</f>
        <v>0</v>
      </c>
      <c r="I79" s="414">
        <f>'Eingabe Planung'!K51</f>
        <v>0</v>
      </c>
      <c r="J79" s="414">
        <f>'Eingabe Planung'!L25</f>
        <v>0</v>
      </c>
      <c r="K79" s="414">
        <f>'Eingabe Planung'!L51</f>
        <v>0</v>
      </c>
      <c r="L79" s="414">
        <f>'Eingabe Planung'!M25</f>
        <v>0</v>
      </c>
      <c r="M79" s="414">
        <f>'Eingabe Planung'!M51</f>
        <v>0</v>
      </c>
      <c r="N79" s="414">
        <f>'Eingabe Planung'!N25</f>
        <v>0</v>
      </c>
      <c r="O79" s="414">
        <f>'Eingabe Planung'!N51</f>
        <v>0</v>
      </c>
      <c r="P79" s="414">
        <f>'Eingabe Planung'!O25</f>
        <v>0</v>
      </c>
      <c r="Q79" s="414">
        <f>'Eingabe Planung'!O51</f>
        <v>0</v>
      </c>
      <c r="R79" s="414">
        <f>'Eingabe Planung'!P25</f>
        <v>0</v>
      </c>
      <c r="S79" s="414">
        <f>'Eingabe Planung'!P51</f>
        <v>0</v>
      </c>
      <c r="T79" s="414">
        <f>'Eingabe Planung'!Q25</f>
        <v>0</v>
      </c>
      <c r="U79" s="414">
        <f>'Eingabe Planung'!Q51</f>
        <v>0</v>
      </c>
      <c r="V79" s="414">
        <f>'Eingabe Planung'!R25</f>
        <v>0</v>
      </c>
      <c r="W79" s="414">
        <f>'Eingabe Planung'!R51</f>
        <v>0</v>
      </c>
      <c r="X79" s="414">
        <f>'Eingabe Planung'!S25</f>
        <v>0</v>
      </c>
      <c r="Y79" s="414">
        <f>'Eingabe Planung'!S51</f>
        <v>0</v>
      </c>
      <c r="Z79" s="414">
        <f>'Eingabe Planung'!T25</f>
        <v>0</v>
      </c>
      <c r="AA79" s="414">
        <f>'Eingabe Planung'!T51</f>
        <v>0</v>
      </c>
    </row>
    <row r="80" spans="2:37" x14ac:dyDescent="0.2">
      <c r="B80" s="254" t="s">
        <v>72</v>
      </c>
      <c r="D80" s="415">
        <f>'Eingabe Planung'!I62</f>
        <v>0</v>
      </c>
      <c r="E80" s="414">
        <f>'Eingabe Planung'!I73</f>
        <v>0</v>
      </c>
      <c r="F80" s="415">
        <f>'Eingabe Planung'!J62</f>
        <v>0</v>
      </c>
      <c r="G80" s="414">
        <f>'Eingabe Planung'!J73</f>
        <v>0</v>
      </c>
      <c r="H80" s="415">
        <f>'Eingabe Planung'!K62</f>
        <v>0</v>
      </c>
      <c r="I80" s="414">
        <f>'Eingabe Planung'!K73</f>
        <v>0</v>
      </c>
      <c r="J80" s="415">
        <f>'Eingabe Planung'!L62</f>
        <v>0</v>
      </c>
      <c r="K80" s="414">
        <f>'Eingabe Planung'!L73</f>
        <v>0</v>
      </c>
      <c r="L80" s="415">
        <f>'Eingabe Planung'!M62</f>
        <v>0</v>
      </c>
      <c r="M80" s="414">
        <f>'Eingabe Planung'!M73</f>
        <v>0</v>
      </c>
      <c r="N80" s="415">
        <f>'Eingabe Planung'!N62</f>
        <v>0</v>
      </c>
      <c r="O80" s="414">
        <f>'Eingabe Planung'!N73</f>
        <v>0</v>
      </c>
      <c r="P80" s="415">
        <f>'Eingabe Planung'!O62</f>
        <v>0</v>
      </c>
      <c r="Q80" s="414">
        <f>'Eingabe Planung'!O73</f>
        <v>0</v>
      </c>
      <c r="R80" s="415">
        <f>'Eingabe Planung'!P62</f>
        <v>0</v>
      </c>
      <c r="S80" s="414">
        <f>'Eingabe Planung'!P73</f>
        <v>0</v>
      </c>
      <c r="T80" s="415">
        <f>'Eingabe Planung'!Q62</f>
        <v>0</v>
      </c>
      <c r="U80" s="414">
        <f>'Eingabe Planung'!Q73</f>
        <v>0</v>
      </c>
      <c r="V80" s="415">
        <f>'Eingabe Planung'!R62</f>
        <v>0</v>
      </c>
      <c r="W80" s="414">
        <f>'Eingabe Planung'!R73</f>
        <v>0</v>
      </c>
      <c r="X80" s="415">
        <f>'Eingabe Planung'!S62</f>
        <v>0</v>
      </c>
      <c r="Y80" s="414">
        <f>'Eingabe Planung'!S73</f>
        <v>0</v>
      </c>
      <c r="Z80" s="415">
        <f>'Eingabe Planung'!T62</f>
        <v>0</v>
      </c>
      <c r="AA80" s="414">
        <f>'Eingabe Planung'!T73</f>
        <v>0</v>
      </c>
      <c r="AB80" s="267"/>
      <c r="AC80" s="267"/>
      <c r="AD80" s="267"/>
      <c r="AE80" s="267"/>
      <c r="AF80" s="267"/>
      <c r="AG80" s="267"/>
      <c r="AH80" s="267"/>
      <c r="AJ80" s="267"/>
      <c r="AK80" s="267"/>
    </row>
    <row r="81" spans="2:27" x14ac:dyDescent="0.2">
      <c r="B81" s="254" t="s">
        <v>79</v>
      </c>
      <c r="D81" s="430">
        <f>IF('Eingabe Planung'!I82&gt;0,'Eingabe Planung'!I82,0)</f>
        <v>0</v>
      </c>
      <c r="E81" s="414">
        <f>IF('Eingabe Planung'!I82&lt;0,'Eingabe Planung'!I82*-1,0)</f>
        <v>0</v>
      </c>
      <c r="F81" s="430">
        <f>IF('Eingabe Planung'!J82&gt;0,'Eingabe Planung'!J82,0)</f>
        <v>0</v>
      </c>
      <c r="G81" s="430">
        <f>IF('Eingabe Planung'!J82&lt;0,'Eingabe Planung'!J82*-1,0)</f>
        <v>0</v>
      </c>
      <c r="H81" s="430">
        <f>IF('Eingabe Planung'!K82&gt;0,'Eingabe Planung'!K82,0)</f>
        <v>0</v>
      </c>
      <c r="I81" s="430">
        <f>IF('Eingabe Planung'!K82&lt;0,'Eingabe Planung'!K82*-1,0)</f>
        <v>0</v>
      </c>
      <c r="J81" s="430">
        <f>IF('Eingabe Planung'!L82&gt;0,'Eingabe Planung'!L82,0)</f>
        <v>0</v>
      </c>
      <c r="K81" s="430">
        <f>IF('Eingabe Planung'!L82&lt;0,'Eingabe Planung'!L82*-1,0)</f>
        <v>0</v>
      </c>
      <c r="L81" s="430">
        <f>IF('Eingabe Planung'!M82&gt;0,'Eingabe Planung'!M82,0)</f>
        <v>0</v>
      </c>
      <c r="M81" s="430">
        <f>IF('Eingabe Planung'!M82&lt;0,'Eingabe Planung'!M82*-1,0)</f>
        <v>0</v>
      </c>
      <c r="N81" s="430">
        <f>IF('Eingabe Planung'!N82&gt;0,'Eingabe Planung'!N82,0)</f>
        <v>0</v>
      </c>
      <c r="O81" s="430">
        <f>IF('Eingabe Planung'!N82&lt;0,'Eingabe Planung'!N82*-1,0)</f>
        <v>0</v>
      </c>
      <c r="P81" s="430">
        <f>IF('Eingabe Planung'!O82&gt;0,'Eingabe Planung'!O82,0)</f>
        <v>0</v>
      </c>
      <c r="Q81" s="430">
        <f>IF('Eingabe Planung'!O82&lt;0,'Eingabe Planung'!O82*-1,0)</f>
        <v>0</v>
      </c>
      <c r="R81" s="430">
        <f>IF('Eingabe Planung'!P82&gt;0,'Eingabe Planung'!P82,0)</f>
        <v>0</v>
      </c>
      <c r="S81" s="430">
        <f>IF('Eingabe Planung'!P82&lt;0,'Eingabe Planung'!P82*-1,0)</f>
        <v>0</v>
      </c>
      <c r="T81" s="430">
        <f>IF('Eingabe Planung'!Q82&gt;0,'Eingabe Planung'!Q82,0)</f>
        <v>0</v>
      </c>
      <c r="U81" s="430">
        <f>IF('Eingabe Planung'!Q82&lt;0,'Eingabe Planung'!Q82*-1,0)</f>
        <v>0</v>
      </c>
      <c r="V81" s="430">
        <f>IF('Eingabe Planung'!R82&gt;0,'Eingabe Planung'!R82,0)</f>
        <v>0</v>
      </c>
      <c r="W81" s="430">
        <f>IF('Eingabe Planung'!R82&lt;0,'Eingabe Planung'!R82*-1,0)</f>
        <v>0</v>
      </c>
      <c r="X81" s="430">
        <f>IF('Eingabe Planung'!S82&gt;0,'Eingabe Planung'!S82,0)</f>
        <v>0</v>
      </c>
      <c r="Y81" s="430">
        <f>IF('Eingabe Planung'!S82&lt;0,'Eingabe Planung'!S82*-1,0)</f>
        <v>0</v>
      </c>
      <c r="Z81" s="430">
        <f>IF('Eingabe Planung'!T82&gt;0,'Eingabe Planung'!T82,0)</f>
        <v>0</v>
      </c>
      <c r="AA81" s="430">
        <f>IF('Eingabe Planung'!T82&lt;0,'Eingabe Planung'!T82*-1,0)</f>
        <v>0</v>
      </c>
    </row>
    <row r="83" spans="2:27" ht="15" x14ac:dyDescent="0.2">
      <c r="D83" s="267" t="str">
        <f>'Eingabe Planung'!I6</f>
        <v>Jan</v>
      </c>
      <c r="E83" s="267" t="str">
        <f>'Eingabe Planung'!J6</f>
        <v>Feb</v>
      </c>
      <c r="F83" s="267" t="str">
        <f>'Eingabe Planung'!K6</f>
        <v>Mrz</v>
      </c>
      <c r="G83" s="267" t="str">
        <f>'Eingabe Planung'!L6</f>
        <v>Apr</v>
      </c>
      <c r="H83" s="257" t="str">
        <f>'Eingabe Planung'!M6</f>
        <v>Mai</v>
      </c>
      <c r="I83" s="257" t="str">
        <f>'Eingabe Planung'!N6</f>
        <v>Jun</v>
      </c>
      <c r="J83" s="257" t="str">
        <f>'Eingabe Planung'!O6</f>
        <v>Jul</v>
      </c>
      <c r="K83" s="257" t="str">
        <f>'Eingabe Planung'!P6</f>
        <v>Aug</v>
      </c>
      <c r="L83" s="257" t="str">
        <f>'Eingabe Planung'!Q6</f>
        <v>Sep</v>
      </c>
      <c r="M83" s="257" t="str">
        <f>'Eingabe Planung'!R6</f>
        <v>Okt</v>
      </c>
      <c r="N83" s="257" t="str">
        <f>'Eingabe Planung'!S6</f>
        <v>Nov</v>
      </c>
      <c r="O83" s="257" t="str">
        <f>'Eingabe Planung'!T6</f>
        <v>Dez</v>
      </c>
    </row>
    <row r="84" spans="2:27" x14ac:dyDescent="0.2">
      <c r="C84" s="268" t="s">
        <v>80</v>
      </c>
      <c r="D84" s="415">
        <f>'Eingabe Planung'!I84</f>
        <v>0</v>
      </c>
      <c r="E84" s="415">
        <f>'Eingabe Planung'!J84</f>
        <v>0</v>
      </c>
      <c r="F84" s="415">
        <f>'Eingabe Planung'!K84</f>
        <v>0</v>
      </c>
      <c r="G84" s="415">
        <f>'Eingabe Planung'!L84</f>
        <v>0</v>
      </c>
      <c r="H84" s="415">
        <f>'Eingabe Planung'!M84</f>
        <v>0</v>
      </c>
      <c r="I84" s="415">
        <f>'Eingabe Planung'!N84</f>
        <v>0</v>
      </c>
      <c r="J84" s="415">
        <f>'Eingabe Planung'!O84</f>
        <v>0</v>
      </c>
      <c r="K84" s="415">
        <f>'Eingabe Planung'!P84</f>
        <v>0</v>
      </c>
      <c r="L84" s="415">
        <f>'Eingabe Planung'!Q84</f>
        <v>0</v>
      </c>
      <c r="M84" s="415">
        <f>'Eingabe Planung'!R84</f>
        <v>0</v>
      </c>
      <c r="N84" s="415">
        <f>'Eingabe Planung'!S84</f>
        <v>0</v>
      </c>
      <c r="O84" s="415">
        <f>'Eingabe Planung'!T84</f>
        <v>0</v>
      </c>
      <c r="P84" s="415"/>
      <c r="Q84" s="415"/>
      <c r="R84" s="415"/>
      <c r="S84" s="415"/>
      <c r="T84" s="415"/>
      <c r="U84" s="415"/>
      <c r="V84" s="415"/>
      <c r="W84" s="415"/>
      <c r="X84" s="415"/>
      <c r="Y84" s="415"/>
      <c r="Z84" s="415"/>
      <c r="AA84" s="415"/>
    </row>
    <row r="85" spans="2:27" x14ac:dyDescent="0.2">
      <c r="C85" s="268" t="s">
        <v>81</v>
      </c>
      <c r="D85" s="415">
        <f>D84</f>
        <v>0</v>
      </c>
      <c r="E85" s="415">
        <f>D85+E84</f>
        <v>0</v>
      </c>
      <c r="F85" s="415">
        <f t="shared" ref="F85" si="0">E85+F84</f>
        <v>0</v>
      </c>
      <c r="G85" s="415">
        <f>F85+G84</f>
        <v>0</v>
      </c>
      <c r="H85" s="415">
        <f t="shared" ref="H85:O85" si="1">G85+H84</f>
        <v>0</v>
      </c>
      <c r="I85" s="415">
        <f t="shared" si="1"/>
        <v>0</v>
      </c>
      <c r="J85" s="415">
        <f t="shared" si="1"/>
        <v>0</v>
      </c>
      <c r="K85" s="415">
        <f>J85+K84</f>
        <v>0</v>
      </c>
      <c r="L85" s="415">
        <f t="shared" si="1"/>
        <v>0</v>
      </c>
      <c r="M85" s="415">
        <f t="shared" si="1"/>
        <v>0</v>
      </c>
      <c r="N85" s="415">
        <f t="shared" si="1"/>
        <v>0</v>
      </c>
      <c r="O85" s="415">
        <f t="shared" si="1"/>
        <v>0</v>
      </c>
      <c r="P85" s="415"/>
      <c r="Q85" s="415"/>
      <c r="R85" s="415"/>
      <c r="S85" s="415"/>
      <c r="T85" s="415"/>
      <c r="U85" s="415"/>
      <c r="V85" s="415"/>
      <c r="W85" s="415"/>
      <c r="X85" s="415"/>
      <c r="Y85" s="415"/>
      <c r="Z85" s="415"/>
      <c r="AA85" s="415"/>
    </row>
  </sheetData>
  <sheetProtection sheet="1" objects="1" scenarios="1"/>
  <printOptions horizontalCentered="1"/>
  <pageMargins left="0.23622047244094491" right="0.23622047244094491" top="0.74803149606299213" bottom="0.74803149606299213" header="0.31496062992125984" footer="0.31496062992125984"/>
  <pageSetup paperSize="9" scale="27" orientation="landscape" r:id="rId1"/>
  <headerFooter alignWithMargins="0">
    <oddFooter>&amp;L&amp;10LEL Schwäbisch Gmünd, Abt.2&amp;C&amp;10&amp;F &amp;A&amp;R&amp;10&amp;D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B1:AK87"/>
  <sheetViews>
    <sheetView showGridLines="0" showZeros="0" topLeftCell="B38" zoomScale="60" zoomScaleNormal="60" workbookViewId="0">
      <selection activeCell="D88" sqref="D88"/>
    </sheetView>
  </sheetViews>
  <sheetFormatPr baseColWidth="10" defaultColWidth="11.42578125" defaultRowHeight="12.75" x14ac:dyDescent="0.2"/>
  <cols>
    <col min="1" max="1" width="2.28515625" style="254" customWidth="1"/>
    <col min="2" max="2" width="26.42578125" style="254" bestFit="1" customWidth="1"/>
    <col min="3" max="3" width="33.42578125" style="254" bestFit="1" customWidth="1"/>
    <col min="4" max="5" width="25.5703125" style="254" bestFit="1" customWidth="1"/>
    <col min="6" max="6" width="25.42578125" style="254" bestFit="1" customWidth="1"/>
    <col min="7" max="7" width="7.140625" style="254" customWidth="1"/>
    <col min="8" max="9" width="19.85546875" style="254" bestFit="1" customWidth="1"/>
    <col min="10" max="10" width="20.42578125" style="254" bestFit="1" customWidth="1"/>
    <col min="11" max="11" width="27.42578125" style="254" bestFit="1" customWidth="1"/>
    <col min="12" max="15" width="20.42578125" style="254" bestFit="1" customWidth="1"/>
    <col min="16" max="16" width="20.7109375" style="254" bestFit="1" customWidth="1"/>
    <col min="17" max="17" width="31.85546875" style="254" bestFit="1" customWidth="1"/>
    <col min="18" max="19" width="20.42578125" style="254" bestFit="1" customWidth="1"/>
    <col min="20" max="21" width="20.5703125" style="254" bestFit="1" customWidth="1"/>
    <col min="22" max="23" width="20.42578125" style="254" bestFit="1" customWidth="1"/>
    <col min="24" max="24" width="26" style="254" bestFit="1" customWidth="1"/>
    <col min="25" max="25" width="20.5703125" style="254" bestFit="1" customWidth="1"/>
    <col min="26" max="27" width="20.42578125" style="254" bestFit="1" customWidth="1"/>
    <col min="28" max="16384" width="11.42578125" style="254"/>
  </cols>
  <sheetData>
    <row r="1" spans="2:27" ht="8.4499999999999993" customHeight="1" x14ac:dyDescent="0.2"/>
    <row r="2" spans="2:27" ht="27.75" x14ac:dyDescent="0.2">
      <c r="B2" s="255"/>
      <c r="C2" s="256"/>
      <c r="D2" s="257"/>
      <c r="E2" s="258"/>
      <c r="F2" s="258"/>
      <c r="G2" s="258"/>
      <c r="H2" s="257"/>
      <c r="I2" s="257"/>
      <c r="J2" s="259"/>
      <c r="K2" s="257"/>
      <c r="L2" s="257"/>
      <c r="M2" s="258"/>
      <c r="N2" s="258"/>
      <c r="O2" s="258"/>
      <c r="P2" s="258"/>
      <c r="Q2" s="258"/>
      <c r="R2" s="258"/>
      <c r="S2" s="258"/>
      <c r="T2" s="258"/>
      <c r="U2" s="258"/>
      <c r="V2" s="258"/>
      <c r="W2" s="258"/>
      <c r="X2" s="258"/>
      <c r="Y2" s="258"/>
      <c r="Z2" s="258"/>
      <c r="AA2" s="258"/>
    </row>
    <row r="3" spans="2:27" ht="28.15" customHeight="1" x14ac:dyDescent="0.2">
      <c r="B3" s="335"/>
      <c r="C3" s="335"/>
      <c r="D3" s="335"/>
      <c r="E3" s="258"/>
      <c r="F3" s="258"/>
      <c r="G3" s="258"/>
      <c r="H3" s="257"/>
      <c r="I3" s="257"/>
      <c r="J3" s="258"/>
      <c r="K3" s="257"/>
      <c r="L3" s="259"/>
      <c r="M3" s="258"/>
      <c r="N3" s="258"/>
      <c r="O3" s="258"/>
      <c r="P3" s="258"/>
      <c r="Q3" s="258"/>
      <c r="R3" s="258"/>
      <c r="S3" s="258"/>
      <c r="T3" s="258"/>
      <c r="U3" s="258"/>
      <c r="V3" s="258"/>
      <c r="W3" s="258"/>
      <c r="X3" s="258"/>
      <c r="Y3" s="258"/>
      <c r="Z3" s="258"/>
      <c r="AA3" s="258"/>
    </row>
    <row r="4" spans="2:27" ht="28.15" customHeight="1" x14ac:dyDescent="0.2">
      <c r="B4" s="335"/>
      <c r="C4" s="335"/>
      <c r="D4" s="335"/>
      <c r="E4" s="261"/>
      <c r="F4" s="261"/>
      <c r="G4" s="261"/>
      <c r="H4" s="260"/>
      <c r="I4" s="260"/>
      <c r="J4" s="261"/>
      <c r="K4" s="260"/>
      <c r="L4" s="262"/>
      <c r="M4" s="261"/>
      <c r="N4" s="261"/>
      <c r="O4" s="261"/>
      <c r="P4" s="261"/>
      <c r="Q4" s="261"/>
      <c r="R4" s="261"/>
      <c r="S4" s="261"/>
      <c r="T4" s="261"/>
      <c r="U4" s="261"/>
      <c r="V4" s="261"/>
      <c r="W4" s="261"/>
      <c r="X4" s="261"/>
      <c r="Y4" s="261"/>
      <c r="Z4" s="261"/>
      <c r="AA4" s="261"/>
    </row>
    <row r="5" spans="2:27" ht="21.2" customHeight="1" x14ac:dyDescent="0.2">
      <c r="B5" s="335"/>
      <c r="C5" s="335"/>
      <c r="D5" s="335"/>
    </row>
    <row r="6" spans="2:27" ht="18" customHeight="1" x14ac:dyDescent="0.2">
      <c r="B6" s="335"/>
      <c r="C6" s="335"/>
      <c r="D6" s="335"/>
    </row>
    <row r="7" spans="2:27" ht="18" customHeight="1" x14ac:dyDescent="0.2">
      <c r="B7" s="335"/>
      <c r="C7" s="335"/>
      <c r="D7" s="335"/>
    </row>
    <row r="8" spans="2:27" ht="18" customHeight="1" x14ac:dyDescent="0.2"/>
    <row r="9" spans="2:27" ht="18" customHeight="1" x14ac:dyDescent="0.2"/>
    <row r="10" spans="2:27" ht="18" customHeight="1" x14ac:dyDescent="0.2"/>
    <row r="11" spans="2:27" ht="18" customHeight="1" x14ac:dyDescent="0.2"/>
    <row r="12" spans="2:27" ht="18" customHeight="1" x14ac:dyDescent="0.2"/>
    <row r="13" spans="2:27" ht="18" customHeight="1" x14ac:dyDescent="0.2"/>
    <row r="14" spans="2:27" ht="18" customHeight="1" x14ac:dyDescent="0.2"/>
    <row r="15" spans="2:27" ht="18" customHeight="1" x14ac:dyDescent="0.2"/>
    <row r="16" spans="2:27" ht="18" customHeight="1" x14ac:dyDescent="0.2"/>
    <row r="17" spans="5:27" ht="18" customHeight="1" x14ac:dyDescent="0.2"/>
    <row r="18" spans="5:27" ht="18" customHeight="1" x14ac:dyDescent="0.2"/>
    <row r="19" spans="5:27" ht="18" customHeight="1" x14ac:dyDescent="0.2"/>
    <row r="20" spans="5:27" ht="18" customHeight="1" x14ac:dyDescent="0.2"/>
    <row r="21" spans="5:27" ht="18" customHeight="1" x14ac:dyDescent="0.2"/>
    <row r="22" spans="5:27" ht="18" customHeight="1" x14ac:dyDescent="0.2"/>
    <row r="23" spans="5:27" ht="18" customHeight="1" x14ac:dyDescent="0.2"/>
    <row r="24" spans="5:27" ht="18" customHeight="1" x14ac:dyDescent="0.2"/>
    <row r="25" spans="5:27" ht="18" customHeight="1" x14ac:dyDescent="0.2"/>
    <row r="26" spans="5:27" ht="18" customHeight="1" x14ac:dyDescent="0.2"/>
    <row r="27" spans="5:27" ht="18" customHeight="1" x14ac:dyDescent="0.2"/>
    <row r="28" spans="5:27" ht="18" customHeight="1" x14ac:dyDescent="0.2"/>
    <row r="29" spans="5:27" ht="18" customHeight="1" x14ac:dyDescent="0.2"/>
    <row r="30" spans="5:27" ht="18" customHeight="1" x14ac:dyDescent="0.2"/>
    <row r="31" spans="5:27" ht="18" customHeight="1" x14ac:dyDescent="0.2"/>
    <row r="32" spans="5:27" s="263" customFormat="1" ht="18" customHeight="1" x14ac:dyDescent="0.2">
      <c r="E32" s="257"/>
      <c r="G32" s="257"/>
      <c r="I32" s="257"/>
      <c r="K32" s="257"/>
      <c r="L32" s="264"/>
      <c r="M32" s="260"/>
      <c r="N32" s="264"/>
      <c r="O32" s="260"/>
      <c r="P32" s="264"/>
      <c r="Q32" s="260"/>
      <c r="R32" s="264"/>
      <c r="S32" s="260"/>
      <c r="T32" s="264"/>
      <c r="AA32" s="264"/>
    </row>
    <row r="33" spans="3:27" s="263" customFormat="1" ht="18" customHeight="1" x14ac:dyDescent="0.2">
      <c r="E33" s="257"/>
      <c r="G33" s="257"/>
      <c r="I33" s="257"/>
      <c r="K33" s="257"/>
      <c r="L33" s="264"/>
      <c r="M33" s="260"/>
      <c r="N33" s="264"/>
      <c r="O33" s="260"/>
      <c r="P33" s="264"/>
      <c r="Q33" s="260"/>
      <c r="R33" s="264"/>
      <c r="S33" s="260"/>
      <c r="T33" s="264"/>
      <c r="AA33" s="264"/>
    </row>
    <row r="34" spans="3:27" s="263" customFormat="1" ht="18" customHeight="1" x14ac:dyDescent="0.2">
      <c r="C34" s="265"/>
      <c r="E34" s="257"/>
      <c r="F34" s="257"/>
      <c r="G34" s="257"/>
      <c r="I34" s="257"/>
      <c r="L34" s="257"/>
      <c r="M34" s="260"/>
      <c r="N34" s="264"/>
      <c r="O34" s="260"/>
      <c r="P34" s="264"/>
      <c r="R34" s="264"/>
      <c r="S34" s="260"/>
      <c r="T34" s="264"/>
      <c r="AA34" s="264"/>
    </row>
    <row r="35" spans="3:27" ht="40.35" customHeight="1" x14ac:dyDescent="0.2"/>
    <row r="36" spans="3:27" s="257" customFormat="1" ht="18" customHeight="1" x14ac:dyDescent="0.2"/>
    <row r="37" spans="3:27" s="257" customFormat="1" ht="18" customHeight="1" x14ac:dyDescent="0.2"/>
    <row r="38" spans="3:27" s="257" customFormat="1" ht="18" customHeight="1" x14ac:dyDescent="0.2"/>
    <row r="39" spans="3:27" ht="18" customHeight="1" x14ac:dyDescent="0.2"/>
    <row r="40" spans="3:27" ht="18" customHeight="1" x14ac:dyDescent="0.2"/>
    <row r="41" spans="3:27" ht="18" customHeight="1" x14ac:dyDescent="0.2"/>
    <row r="42" spans="3:27" ht="18" customHeight="1" x14ac:dyDescent="0.2"/>
    <row r="43" spans="3:27" ht="18" customHeight="1" x14ac:dyDescent="0.2"/>
    <row r="44" spans="3:27" ht="18" customHeight="1" x14ac:dyDescent="0.2"/>
    <row r="45" spans="3:27" ht="18" customHeight="1" x14ac:dyDescent="0.2"/>
    <row r="46" spans="3:27" ht="18" customHeight="1" x14ac:dyDescent="0.2"/>
    <row r="47" spans="3:27" ht="18" customHeight="1" x14ac:dyDescent="0.2"/>
    <row r="48" spans="3:27"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21.2" customHeight="1" x14ac:dyDescent="0.2"/>
    <row r="65" spans="3:37" ht="18" customHeight="1" x14ac:dyDescent="0.2"/>
    <row r="66" spans="3:37" ht="18" customHeight="1" x14ac:dyDescent="0.2"/>
    <row r="67" spans="3:37" ht="18" customHeight="1" x14ac:dyDescent="0.2"/>
    <row r="68" spans="3:37" ht="18" customHeight="1" x14ac:dyDescent="0.2"/>
    <row r="69" spans="3:37" ht="18" customHeight="1" x14ac:dyDescent="0.2"/>
    <row r="70" spans="3:37" ht="18" customHeight="1" x14ac:dyDescent="0.2"/>
    <row r="71" spans="3:37" ht="18" customHeight="1" x14ac:dyDescent="0.2"/>
    <row r="72" spans="3:37" ht="18" customHeight="1" x14ac:dyDescent="0.2"/>
    <row r="73" spans="3:37" ht="18" customHeight="1" x14ac:dyDescent="0.2"/>
    <row r="77" spans="3:37" x14ac:dyDescent="0.2">
      <c r="D77" s="267" t="str">
        <f>'Eingabe Planung'!I6</f>
        <v>Jan</v>
      </c>
      <c r="E77" s="266"/>
      <c r="F77" s="267" t="str">
        <f>'Eingabe Planung'!J6</f>
        <v>Feb</v>
      </c>
      <c r="H77" s="267" t="str">
        <f>'Eingabe Planung'!K6</f>
        <v>Mrz</v>
      </c>
      <c r="J77" s="267" t="str">
        <f>'Eingabe Planung'!L6</f>
        <v>Apr</v>
      </c>
      <c r="L77" s="267" t="str">
        <f>'Eingabe Planung'!M6</f>
        <v>Mai</v>
      </c>
      <c r="M77" s="267"/>
      <c r="N77" s="267" t="str">
        <f>'Eingabe Planung'!N6</f>
        <v>Jun</v>
      </c>
      <c r="O77" s="267"/>
      <c r="P77" s="267" t="str">
        <f>'Eingabe Planung'!O6</f>
        <v>Jul</v>
      </c>
      <c r="Q77" s="267"/>
      <c r="R77" s="267" t="str">
        <f>'Eingabe Planung'!P6</f>
        <v>Aug</v>
      </c>
      <c r="S77" s="267"/>
      <c r="T77" s="267" t="str">
        <f>'Eingabe Planung'!Q6</f>
        <v>Sep</v>
      </c>
      <c r="U77" s="267"/>
      <c r="V77" s="267" t="str">
        <f>'Eingabe Planung'!R6</f>
        <v>Okt</v>
      </c>
      <c r="W77" s="267"/>
      <c r="X77" s="267" t="str">
        <f>'Eingabe Planung'!S6</f>
        <v>Nov</v>
      </c>
      <c r="Y77" s="267"/>
      <c r="Z77" s="267" t="str">
        <f>'Eingabe Planung'!T6</f>
        <v>Dez</v>
      </c>
      <c r="AA77" s="267"/>
    </row>
    <row r="78" spans="3:37" x14ac:dyDescent="0.2">
      <c r="D78" s="267" t="s">
        <v>70</v>
      </c>
      <c r="E78" s="267" t="s">
        <v>71</v>
      </c>
      <c r="F78" s="267" t="s">
        <v>70</v>
      </c>
      <c r="G78" s="267" t="s">
        <v>71</v>
      </c>
      <c r="H78" s="267" t="s">
        <v>70</v>
      </c>
      <c r="I78" s="267" t="s">
        <v>71</v>
      </c>
      <c r="J78" s="267" t="s">
        <v>70</v>
      </c>
      <c r="K78" s="267" t="s">
        <v>71</v>
      </c>
      <c r="L78" s="267" t="s">
        <v>70</v>
      </c>
      <c r="M78" s="267" t="s">
        <v>71</v>
      </c>
      <c r="N78" s="267" t="s">
        <v>70</v>
      </c>
      <c r="O78" s="267" t="s">
        <v>71</v>
      </c>
      <c r="P78" s="267" t="s">
        <v>70</v>
      </c>
      <c r="Q78" s="267" t="s">
        <v>71</v>
      </c>
      <c r="R78" s="267" t="s">
        <v>70</v>
      </c>
      <c r="S78" s="267" t="s">
        <v>71</v>
      </c>
      <c r="T78" s="267" t="s">
        <v>70</v>
      </c>
      <c r="U78" s="267" t="s">
        <v>71</v>
      </c>
      <c r="V78" s="267" t="s">
        <v>70</v>
      </c>
      <c r="W78" s="267" t="s">
        <v>71</v>
      </c>
      <c r="X78" s="267" t="s">
        <v>70</v>
      </c>
      <c r="Y78" s="267" t="s">
        <v>71</v>
      </c>
      <c r="Z78" s="267" t="s">
        <v>70</v>
      </c>
      <c r="AA78" s="267" t="s">
        <v>71</v>
      </c>
    </row>
    <row r="79" spans="3:37" x14ac:dyDescent="0.2">
      <c r="C79" s="268" t="s">
        <v>2</v>
      </c>
      <c r="D79" s="267">
        <f>'Eingabe Ist'!G22</f>
        <v>0</v>
      </c>
      <c r="E79" s="254">
        <f>'Eingabe Ist'!G47</f>
        <v>0</v>
      </c>
      <c r="F79" s="267">
        <f>'Eingabe Ist'!H22</f>
        <v>0</v>
      </c>
      <c r="G79" s="254">
        <f>'Eingabe Ist'!H47</f>
        <v>0</v>
      </c>
      <c r="H79" s="267">
        <f>'Eingabe Ist'!I22</f>
        <v>0</v>
      </c>
      <c r="I79" s="254">
        <f>'Eingabe Ist'!I47</f>
        <v>0</v>
      </c>
      <c r="J79" s="267">
        <f>'Eingabe Ist'!J22</f>
        <v>0</v>
      </c>
      <c r="K79" s="254">
        <f>'Eingabe Ist'!J47</f>
        <v>0</v>
      </c>
      <c r="L79" s="267">
        <f>'Eingabe Ist'!K22</f>
        <v>0</v>
      </c>
      <c r="M79" s="254">
        <f>'Eingabe Ist'!K47</f>
        <v>0</v>
      </c>
      <c r="N79" s="267">
        <f>'Eingabe Ist'!L22</f>
        <v>0</v>
      </c>
      <c r="O79" s="254">
        <f>'Eingabe Ist'!L47</f>
        <v>0</v>
      </c>
      <c r="P79" s="267">
        <f>'Eingabe Ist'!M22</f>
        <v>0</v>
      </c>
      <c r="Q79" s="254">
        <f>'Eingabe Ist'!M47</f>
        <v>0</v>
      </c>
      <c r="R79" s="267">
        <f>'Eingabe Ist'!N22</f>
        <v>0</v>
      </c>
      <c r="S79" s="254">
        <f>'Eingabe Ist'!N47</f>
        <v>0</v>
      </c>
      <c r="T79" s="267">
        <f>'Eingabe Ist'!O22</f>
        <v>0</v>
      </c>
      <c r="U79" s="254">
        <f>'Eingabe Ist'!O47</f>
        <v>0</v>
      </c>
      <c r="V79" s="267">
        <f>'Eingabe Ist'!P22</f>
        <v>0</v>
      </c>
      <c r="W79" s="254">
        <f>'Eingabe Ist'!P47</f>
        <v>0</v>
      </c>
      <c r="X79" s="267">
        <f>'Eingabe Ist'!Q22</f>
        <v>0</v>
      </c>
      <c r="Y79" s="254">
        <f>'Eingabe Ist'!Q47</f>
        <v>0</v>
      </c>
      <c r="Z79" s="267">
        <f>'Eingabe Ist'!R22</f>
        <v>0</v>
      </c>
      <c r="AA79" s="267">
        <f>'Eingabe Ist'!R47</f>
        <v>0</v>
      </c>
    </row>
    <row r="80" spans="3:37" x14ac:dyDescent="0.2">
      <c r="C80" s="268" t="s">
        <v>72</v>
      </c>
      <c r="D80" s="254">
        <f>'Eingabe Ist'!G58</f>
        <v>0</v>
      </c>
      <c r="E80" s="267">
        <f>'Eingabe Ist'!G69</f>
        <v>0</v>
      </c>
      <c r="F80" s="254">
        <f>'Eingabe Ist'!H58</f>
        <v>0</v>
      </c>
      <c r="G80" s="267">
        <f>'Eingabe Ist'!H69</f>
        <v>0</v>
      </c>
      <c r="H80" s="254">
        <f>'Eingabe Ist'!I58</f>
        <v>0</v>
      </c>
      <c r="I80" s="267">
        <f>'Eingabe Ist'!I69</f>
        <v>0</v>
      </c>
      <c r="J80" s="254">
        <f>'Eingabe Ist'!J58</f>
        <v>0</v>
      </c>
      <c r="K80" s="267">
        <f>'Eingabe Ist'!J69</f>
        <v>0</v>
      </c>
      <c r="L80" s="254">
        <f>'Eingabe Ist'!K58</f>
        <v>0</v>
      </c>
      <c r="M80" s="267">
        <f>'Eingabe Ist'!K69</f>
        <v>0</v>
      </c>
      <c r="N80" s="254">
        <f>'Eingabe Ist'!L58</f>
        <v>0</v>
      </c>
      <c r="O80" s="267">
        <f>'Eingabe Ist'!L69</f>
        <v>0</v>
      </c>
      <c r="P80" s="254">
        <f>'Eingabe Ist'!M58</f>
        <v>0</v>
      </c>
      <c r="Q80" s="267">
        <f>'Eingabe Ist'!M69</f>
        <v>0</v>
      </c>
      <c r="R80" s="254">
        <f>'Eingabe Ist'!N58</f>
        <v>0</v>
      </c>
      <c r="S80" s="267">
        <f>'Eingabe Ist'!N69</f>
        <v>0</v>
      </c>
      <c r="T80" s="254">
        <f>'Eingabe Ist'!O58</f>
        <v>0</v>
      </c>
      <c r="U80" s="267">
        <f>'Eingabe Ist'!O69</f>
        <v>0</v>
      </c>
      <c r="V80" s="254">
        <f>'Eingabe Ist'!P58</f>
        <v>0</v>
      </c>
      <c r="W80" s="267">
        <f>'Eingabe Ist'!P69</f>
        <v>0</v>
      </c>
      <c r="X80" s="254">
        <f>'Eingabe Ist'!Q58</f>
        <v>0</v>
      </c>
      <c r="Y80" s="267">
        <f>'Eingabe Ist'!Q69</f>
        <v>0</v>
      </c>
      <c r="Z80" s="254">
        <f>'Eingabe Ist'!R58</f>
        <v>0</v>
      </c>
      <c r="AA80" s="267">
        <f>'Eingabe Ist'!R69</f>
        <v>0</v>
      </c>
      <c r="AB80" s="267"/>
      <c r="AC80" s="267"/>
      <c r="AD80" s="267"/>
      <c r="AE80" s="267"/>
      <c r="AF80" s="267"/>
      <c r="AG80" s="267"/>
      <c r="AH80" s="267"/>
      <c r="AJ80" s="267"/>
      <c r="AK80" s="267"/>
    </row>
    <row r="81" spans="3:37" x14ac:dyDescent="0.2">
      <c r="C81" s="268" t="s">
        <v>78</v>
      </c>
      <c r="D81" s="254">
        <f>IF('Eingabe Ist'!G78&gt;0,'Eingabe Ist'!G78,0)</f>
        <v>0</v>
      </c>
      <c r="E81" s="267">
        <f>IF('Eingabe Ist'!G78&lt;0,'Eingabe Ist'!G78*-1,0)</f>
        <v>0</v>
      </c>
      <c r="F81" s="254">
        <f>IF('Eingabe Ist'!H78&gt;0,'Eingabe Ist'!H78,0)</f>
        <v>0</v>
      </c>
      <c r="G81" s="267">
        <f>IF('Eingabe Ist'!H78&lt;0,'Eingabe Ist'!H78*-1,0)</f>
        <v>0</v>
      </c>
      <c r="H81" s="254">
        <f>IF('Eingabe Ist'!I78&gt;0,'Eingabe Ist'!I78,0)</f>
        <v>0</v>
      </c>
      <c r="I81" s="267">
        <f>IF('Eingabe Ist'!I78&lt;0,'Eingabe Ist'!I78*-1,0)</f>
        <v>0</v>
      </c>
      <c r="J81" s="254">
        <f>IF('Eingabe Ist'!J78&gt;0,'Eingabe Ist'!J78,0)</f>
        <v>0</v>
      </c>
      <c r="K81" s="267">
        <f>IF('Eingabe Ist'!J78&lt;0,'Eingabe Ist'!J78*-1,0)</f>
        <v>0</v>
      </c>
      <c r="L81" s="254">
        <f>IF('Eingabe Ist'!K78&gt;0,'Eingabe Ist'!K78,0)</f>
        <v>0</v>
      </c>
      <c r="M81" s="267">
        <f>IF('Eingabe Ist'!K78&lt;0,'Eingabe Ist'!K78*-1,0)</f>
        <v>0</v>
      </c>
      <c r="N81" s="254">
        <f>IF('Eingabe Ist'!L78&gt;0,'Eingabe Ist'!L78,0)</f>
        <v>0</v>
      </c>
      <c r="O81" s="267">
        <f>IF('Eingabe Ist'!L78&lt;0,'Eingabe Ist'!L78*-1,0)</f>
        <v>0</v>
      </c>
      <c r="P81" s="254">
        <f>IF('Eingabe Ist'!M78&gt;0,'Eingabe Ist'!M78,0)</f>
        <v>0</v>
      </c>
      <c r="Q81" s="267">
        <f>IF('Eingabe Ist'!M78&lt;0,'Eingabe Ist'!M78*-1,0)</f>
        <v>0</v>
      </c>
      <c r="R81" s="254">
        <f>IF('Eingabe Ist'!N78&gt;0,'Eingabe Ist'!N78,0)</f>
        <v>0</v>
      </c>
      <c r="S81" s="267">
        <f>IF('Eingabe Ist'!N78&lt;0,'Eingabe Ist'!N78*-1,0)</f>
        <v>0</v>
      </c>
      <c r="T81" s="254">
        <f>IF('Eingabe Ist'!O78&gt;0,'Eingabe Ist'!O78,0)</f>
        <v>0</v>
      </c>
      <c r="U81" s="267">
        <f>IF('Eingabe Ist'!O78&lt;0,'Eingabe Ist'!O78*-1,0)</f>
        <v>0</v>
      </c>
      <c r="V81" s="254">
        <f>IF('Eingabe Ist'!P78&gt;0,'Eingabe Ist'!P78,0)</f>
        <v>0</v>
      </c>
      <c r="W81" s="267">
        <f>IF('Eingabe Ist'!P78&lt;0,'Eingabe Ist'!P78*-1,0)</f>
        <v>0</v>
      </c>
      <c r="X81" s="254">
        <f>IF('Eingabe Ist'!Q78&gt;0,'Eingabe Ist'!Q78,0)</f>
        <v>0</v>
      </c>
      <c r="Y81" s="267">
        <f>IF('Eingabe Ist'!Q78&lt;0,'Eingabe Ist'!Q78*-1,0)</f>
        <v>0</v>
      </c>
      <c r="Z81" s="254">
        <f>IF('Eingabe Ist'!R78&gt;0,'Eingabe Ist'!R78,0)</f>
        <v>0</v>
      </c>
      <c r="AA81" s="267">
        <f>IF('Eingabe Ist'!R78&lt;0,'Eingabe Ist'!R78*-1,0)</f>
        <v>0</v>
      </c>
      <c r="AB81" s="267"/>
      <c r="AC81" s="267"/>
      <c r="AD81" s="267"/>
      <c r="AE81" s="267"/>
      <c r="AF81" s="267"/>
      <c r="AG81" s="267"/>
      <c r="AH81" s="267"/>
      <c r="AJ81" s="267"/>
      <c r="AK81" s="267"/>
    </row>
    <row r="82" spans="3:37" x14ac:dyDescent="0.2">
      <c r="C82" s="268"/>
      <c r="E82" s="267"/>
      <c r="G82" s="267"/>
      <c r="I82" s="267"/>
      <c r="K82" s="267"/>
      <c r="M82" s="267"/>
      <c r="O82" s="267"/>
      <c r="Q82" s="267"/>
      <c r="S82" s="267"/>
      <c r="U82" s="267"/>
      <c r="W82" s="267"/>
      <c r="Y82" s="267"/>
      <c r="AA82" s="267"/>
      <c r="AB82" s="267"/>
      <c r="AC82" s="267"/>
      <c r="AD82" s="267"/>
      <c r="AE82" s="267"/>
      <c r="AF82" s="267"/>
      <c r="AG82" s="267"/>
      <c r="AH82" s="267"/>
      <c r="AJ82" s="267"/>
      <c r="AK82" s="267"/>
    </row>
    <row r="85" spans="3:37" ht="15" x14ac:dyDescent="0.2">
      <c r="D85" s="257" t="str">
        <f>'Eingabe Planung'!I6</f>
        <v>Jan</v>
      </c>
      <c r="E85" s="257" t="str">
        <f>'Eingabe Planung'!J6</f>
        <v>Feb</v>
      </c>
      <c r="F85" s="257" t="str">
        <f>'Eingabe Planung'!K6</f>
        <v>Mrz</v>
      </c>
      <c r="G85" s="257" t="str">
        <f>'Eingabe Planung'!L6</f>
        <v>Apr</v>
      </c>
      <c r="H85" s="257" t="str">
        <f>'Eingabe Planung'!M6</f>
        <v>Mai</v>
      </c>
      <c r="I85" s="257" t="str">
        <f>'Eingabe Planung'!N6</f>
        <v>Jun</v>
      </c>
      <c r="J85" s="257" t="str">
        <f>'Eingabe Planung'!O6</f>
        <v>Jul</v>
      </c>
      <c r="K85" s="257" t="str">
        <f>'Eingabe Planung'!P6</f>
        <v>Aug</v>
      </c>
      <c r="L85" s="257" t="str">
        <f>'Eingabe Planung'!Q6</f>
        <v>Sep</v>
      </c>
      <c r="M85" s="257" t="str">
        <f>'Eingabe Planung'!R6</f>
        <v>Okt</v>
      </c>
      <c r="N85" s="257" t="str">
        <f>'Eingabe Planung'!S6</f>
        <v>Nov</v>
      </c>
      <c r="O85" s="257" t="str">
        <f>'Eingabe Planung'!T6</f>
        <v>Dez</v>
      </c>
    </row>
    <row r="86" spans="3:37" x14ac:dyDescent="0.2">
      <c r="C86" s="268" t="s">
        <v>80</v>
      </c>
      <c r="D86" s="254">
        <f>'Eingabe Ist'!G80</f>
        <v>0</v>
      </c>
      <c r="E86" s="254">
        <f>'Eingabe Ist'!H80</f>
        <v>0</v>
      </c>
      <c r="F86" s="254">
        <f>'Eingabe Ist'!I80</f>
        <v>0</v>
      </c>
      <c r="G86" s="254">
        <f>'Eingabe Ist'!J80</f>
        <v>0</v>
      </c>
      <c r="H86" s="254">
        <f>'Eingabe Ist'!K80</f>
        <v>0</v>
      </c>
      <c r="I86" s="254">
        <f>'Eingabe Ist'!L80</f>
        <v>0</v>
      </c>
      <c r="J86" s="254">
        <f>'Eingabe Ist'!M80</f>
        <v>0</v>
      </c>
      <c r="K86" s="254">
        <f>'Eingabe Ist'!N80</f>
        <v>0</v>
      </c>
      <c r="L86" s="254">
        <f>'Eingabe Ist'!O80</f>
        <v>0</v>
      </c>
      <c r="M86" s="254">
        <f>'Eingabe Ist'!P80</f>
        <v>0</v>
      </c>
      <c r="N86" s="254">
        <f>'Eingabe Ist'!Q80</f>
        <v>0</v>
      </c>
      <c r="O86" s="254">
        <f>'Eingabe Ist'!R80</f>
        <v>0</v>
      </c>
    </row>
    <row r="87" spans="3:37" x14ac:dyDescent="0.2">
      <c r="C87" s="268" t="s">
        <v>81</v>
      </c>
      <c r="D87" s="254">
        <f>D86</f>
        <v>0</v>
      </c>
      <c r="E87" s="254">
        <f>D87+E86</f>
        <v>0</v>
      </c>
      <c r="F87" s="254">
        <f t="shared" ref="F87" si="0">E87+F86</f>
        <v>0</v>
      </c>
      <c r="G87" s="254">
        <f>F87+G86</f>
        <v>0</v>
      </c>
      <c r="H87" s="254">
        <f t="shared" ref="H87:O87" si="1">G87+H86</f>
        <v>0</v>
      </c>
      <c r="I87" s="254">
        <f t="shared" si="1"/>
        <v>0</v>
      </c>
      <c r="J87" s="254">
        <f t="shared" si="1"/>
        <v>0</v>
      </c>
      <c r="K87" s="254">
        <f t="shared" si="1"/>
        <v>0</v>
      </c>
      <c r="L87" s="254">
        <f t="shared" si="1"/>
        <v>0</v>
      </c>
      <c r="M87" s="254">
        <f t="shared" si="1"/>
        <v>0</v>
      </c>
      <c r="N87" s="254">
        <f t="shared" si="1"/>
        <v>0</v>
      </c>
      <c r="O87" s="254">
        <f t="shared" si="1"/>
        <v>0</v>
      </c>
    </row>
  </sheetData>
  <sheetProtection sheet="1" objects="1" scenarios="1"/>
  <printOptions horizontalCentered="1"/>
  <pageMargins left="0.23622047244094491" right="0.23622047244094491" top="0.74803149606299213" bottom="0.74803149606299213" header="0.31496062992125984" footer="0.31496062992125984"/>
  <pageSetup paperSize="9" scale="25" orientation="landscape" r:id="rId1"/>
  <headerFooter alignWithMargins="0">
    <oddFooter>&amp;L&amp;10LEL Schwäbisch Gmünd, Abt.2&amp;C&amp;10&amp;F &amp;A&amp;R&amp;10&amp;D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73A80C2276804BB238AA61990CF828" ma:contentTypeVersion="1" ma:contentTypeDescription="Ein neues Dokument erstellen." ma:contentTypeScope="" ma:versionID="f9cc6397dc9ddfb7508f6151bc9bc0be">
  <xsd:schema xmlns:xsd="http://www.w3.org/2001/XMLSchema" xmlns:xs="http://www.w3.org/2001/XMLSchema" xmlns:p="http://schemas.microsoft.com/office/2006/metadata/properties" xmlns:ns1="http://schemas.microsoft.com/sharepoint/v3" targetNamespace="http://schemas.microsoft.com/office/2006/metadata/properties" ma:root="true" ma:fieldsID="f24c94372c891064ad779b0aa8ef009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58F818B-59AF-4200-85DD-6D2EFAC72788}"/>
</file>

<file path=customXml/itemProps2.xml><?xml version="1.0" encoding="utf-8"?>
<ds:datastoreItem xmlns:ds="http://schemas.openxmlformats.org/officeDocument/2006/customXml" ds:itemID="{410FBED9-6612-4045-B950-5FDC76A62D56}"/>
</file>

<file path=customXml/itemProps3.xml><?xml version="1.0" encoding="utf-8"?>
<ds:datastoreItem xmlns:ds="http://schemas.openxmlformats.org/officeDocument/2006/customXml" ds:itemID="{A0014218-6BD6-4F94-8BD1-088D3874855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Anleitung</vt:lpstr>
      <vt:lpstr>Eingabe Planung</vt:lpstr>
      <vt:lpstr>Eingabe Ist</vt:lpstr>
      <vt:lpstr>Soll-Ist Abgleich</vt:lpstr>
      <vt:lpstr>Grafik Planung</vt:lpstr>
      <vt:lpstr>Grafik Ist</vt:lpstr>
      <vt:lpstr>Anleitung!Druckbereich</vt:lpstr>
      <vt:lpstr>'Eingabe Ist'!Druckbereich</vt:lpstr>
      <vt:lpstr>'Eingabe Planung'!Druckbereich</vt:lpstr>
      <vt:lpstr>'Grafik Ist'!Druckbereich</vt:lpstr>
      <vt:lpstr>'Grafik Planung'!Druckbereich</vt:lpstr>
      <vt:lpstr>'Soll-Ist Abgleich'!Druckbereich</vt:lpstr>
      <vt:lpstr>'Eingabe Planung'!Drucktitel</vt:lpstr>
      <vt:lpstr>'Soll-Ist Abgleich'!Drucktitel</vt:lpstr>
    </vt:vector>
  </TitlesOfParts>
  <Company>EBZI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BaegerC</dc:creator>
  <cp:lastModifiedBy>Peer Gianna Martina</cp:lastModifiedBy>
  <cp:lastPrinted>2018-10-11T12:10:09Z</cp:lastPrinted>
  <dcterms:created xsi:type="dcterms:W3CDTF">2009-08-17T08:22:23Z</dcterms:created>
  <dcterms:modified xsi:type="dcterms:W3CDTF">2018-11-18T19:56:34Z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0x010100C973A80C2276804BB238AA61990CF828</vt:lpwstr>
  </property>
</Properties>
</file>