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2 Beratung\FS Pflanzenschutz\Befüll- und Waschplätze\"/>
    </mc:Choice>
  </mc:AlternateContent>
  <workbookProtection workbookAlgorithmName="SHA-512" workbookHashValue="P9J+o320ooKadfyBf8NnHWJtADaUIiOPQhXpJAICz3IWkLurIcXvBZEPrYGTog/odXYebrMKHL6ThsshLxDohg==" workbookSaltValue="R6BddPvorn9K48yBPNbjEA==" workbookSpinCount="100000" lockStructure="1"/>
  <bookViews>
    <workbookView xWindow="-105" yWindow="-105" windowWidth="25815" windowHeight="14025"/>
  </bookViews>
  <sheets>
    <sheet name="Berechnungen" sheetId="5" r:id="rId1"/>
  </sheets>
  <definedNames>
    <definedName name="_xlnm.Print_Area" localSheetId="0">Berechnungen!$A$1:$S$123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4" i="5" l="1"/>
  <c r="M80" i="5" l="1"/>
  <c r="M85" i="5" l="1"/>
  <c r="M81" i="5"/>
  <c r="M78" i="5"/>
  <c r="M79" i="5" l="1"/>
  <c r="M77" i="5"/>
  <c r="O56" i="5"/>
  <c r="N56" i="5"/>
  <c r="M56" i="5"/>
  <c r="L56" i="5"/>
  <c r="K56" i="5"/>
  <c r="J56" i="5"/>
  <c r="I56" i="5"/>
  <c r="H56" i="5"/>
  <c r="G56" i="5"/>
  <c r="F56" i="5"/>
  <c r="R59" i="5" l="1"/>
  <c r="O50" i="5"/>
  <c r="N50" i="5"/>
  <c r="M50" i="5"/>
  <c r="L50" i="5"/>
  <c r="K50" i="5"/>
  <c r="J50" i="5"/>
  <c r="I50" i="5"/>
  <c r="H50" i="5"/>
  <c r="G50" i="5"/>
  <c r="F50" i="5"/>
  <c r="B50" i="5"/>
  <c r="R48" i="5"/>
  <c r="S48" i="5" s="1"/>
  <c r="R47" i="5"/>
  <c r="S47" i="5" s="1"/>
  <c r="R46" i="5"/>
  <c r="S46" i="5" s="1"/>
  <c r="R45" i="5"/>
  <c r="S45" i="5" s="1"/>
  <c r="R44" i="5"/>
  <c r="S44" i="5" s="1"/>
  <c r="R43" i="5"/>
  <c r="S43" i="5" s="1"/>
  <c r="R42" i="5"/>
  <c r="S42" i="5" s="1"/>
  <c r="R41" i="5"/>
  <c r="S41" i="5" s="1"/>
  <c r="R40" i="5"/>
  <c r="S40" i="5" s="1"/>
  <c r="S50" i="5" l="1"/>
  <c r="R56" i="5"/>
  <c r="D50" i="5" l="1"/>
  <c r="R61" i="5"/>
  <c r="M84" i="5" s="1"/>
  <c r="M88" i="5"/>
  <c r="M91" i="5" l="1"/>
  <c r="H63" i="5"/>
  <c r="H65" i="5" s="1"/>
  <c r="G63" i="5"/>
  <c r="G65" i="5" s="1"/>
  <c r="N63" i="5"/>
  <c r="N65" i="5" s="1"/>
  <c r="M63" i="5"/>
  <c r="M65" i="5" s="1"/>
  <c r="K63" i="5"/>
  <c r="K65" i="5" s="1"/>
  <c r="I63" i="5"/>
  <c r="I65" i="5" s="1"/>
  <c r="J63" i="5"/>
  <c r="J65" i="5" s="1"/>
  <c r="F63" i="5"/>
  <c r="F65" i="5" s="1"/>
  <c r="L63" i="5"/>
  <c r="L65" i="5" s="1"/>
  <c r="O63" i="5"/>
  <c r="O65" i="5" s="1"/>
  <c r="S94" i="5" l="1"/>
  <c r="M94" i="5"/>
  <c r="R67" i="5"/>
  <c r="R63" i="5"/>
</calcChain>
</file>

<file path=xl/sharedStrings.xml><?xml version="1.0" encoding="utf-8"?>
<sst xmlns="http://schemas.openxmlformats.org/spreadsheetml/2006/main" count="131" uniqueCount="122">
  <si>
    <t>Name</t>
  </si>
  <si>
    <t>Vorname</t>
  </si>
  <si>
    <t>Adresse</t>
  </si>
  <si>
    <t>PLZ/Ort</t>
  </si>
  <si>
    <t>Betr. Nr.</t>
  </si>
  <si>
    <t>Telefon</t>
  </si>
  <si>
    <t>Datum</t>
  </si>
  <si>
    <t>Pflanzenschutzgeräte</t>
  </si>
  <si>
    <t>Gerät 1</t>
  </si>
  <si>
    <t>Gerät 2</t>
  </si>
  <si>
    <t>Typ</t>
  </si>
  <si>
    <t>Breite (m)</t>
  </si>
  <si>
    <t>Fassungsvermögen (Liter)</t>
  </si>
  <si>
    <t>Gerät 3</t>
  </si>
  <si>
    <t>Gerät 4</t>
  </si>
  <si>
    <t>Gerät 5</t>
  </si>
  <si>
    <t>Antragsteller</t>
  </si>
  <si>
    <t>Bsp.</t>
  </si>
  <si>
    <t>Feldspritze</t>
  </si>
  <si>
    <t>Spritzfläche (ha)</t>
  </si>
  <si>
    <t>Gerste o.ä.</t>
  </si>
  <si>
    <t>Weizen o.ä.</t>
  </si>
  <si>
    <t>Mais</t>
  </si>
  <si>
    <t>Rüben</t>
  </si>
  <si>
    <t>Kartoffeln</t>
  </si>
  <si>
    <t>Raps</t>
  </si>
  <si>
    <t>Obst, Reben</t>
  </si>
  <si>
    <t>Gemüsebau</t>
  </si>
  <si>
    <t>Anderes</t>
  </si>
  <si>
    <t>Flächen</t>
  </si>
  <si>
    <t>ha</t>
  </si>
  <si>
    <t>Wasser pro Waschung</t>
  </si>
  <si>
    <t>Liter</t>
  </si>
  <si>
    <t>Anzahl Waschungen pro Monat</t>
  </si>
  <si>
    <t>Jan / Feb</t>
  </si>
  <si>
    <t>März</t>
  </si>
  <si>
    <t>April</t>
  </si>
  <si>
    <t>Mai</t>
  </si>
  <si>
    <t>Juni</t>
  </si>
  <si>
    <t>Juli</t>
  </si>
  <si>
    <t>Oktober</t>
  </si>
  <si>
    <t>Nov / Dez</t>
  </si>
  <si>
    <t>Faktor</t>
  </si>
  <si>
    <t>Spritzungen</t>
  </si>
  <si>
    <t>Waschungen</t>
  </si>
  <si>
    <t>Total</t>
  </si>
  <si>
    <t>Sept</t>
  </si>
  <si>
    <t>Aug</t>
  </si>
  <si>
    <t>Kultur</t>
  </si>
  <si>
    <t>Berechnung Verdunstungsanlage</t>
  </si>
  <si>
    <t>Waschwassermenge</t>
  </si>
  <si>
    <t>Mittlere Verdunstung</t>
  </si>
  <si>
    <t>Verdunstung der Anlage</t>
  </si>
  <si>
    <t>Bilanz</t>
  </si>
  <si>
    <t>Planung und Baubewilligung</t>
  </si>
  <si>
    <t>Waschplatz</t>
  </si>
  <si>
    <t>Betonplatz</t>
  </si>
  <si>
    <t>Schlammsammler mit Tauchbogen</t>
  </si>
  <si>
    <t>Wasserversorgung</t>
  </si>
  <si>
    <t>Tankvolumen gemäss Berechnung</t>
  </si>
  <si>
    <t>Kupferfilter</t>
  </si>
  <si>
    <t>Aufbereitungsanlage</t>
  </si>
  <si>
    <t>Waschwasseranfall gemäss Berechnung</t>
  </si>
  <si>
    <t>Position</t>
  </si>
  <si>
    <t>Grösse</t>
  </si>
  <si>
    <t>anrechenbare Kosten</t>
  </si>
  <si>
    <t>Summe maximal anrechenbare Kosten</t>
  </si>
  <si>
    <t>pauschal</t>
  </si>
  <si>
    <t>Bemerkungen</t>
  </si>
  <si>
    <t>Befüllsystem, Leitungen</t>
  </si>
  <si>
    <t>Auflagen:</t>
  </si>
  <si>
    <t>Hinweise:</t>
  </si>
  <si>
    <t>Liter / Jahr</t>
  </si>
  <si>
    <t>Dimensionierung Rückhaltebecken</t>
  </si>
  <si>
    <r>
      <t>Liter / m</t>
    </r>
    <r>
      <rPr>
        <vertAlign val="superscript"/>
        <sz val="12"/>
        <color theme="1"/>
        <rFont val="Arial"/>
        <family val="2"/>
      </rPr>
      <t>2</t>
    </r>
  </si>
  <si>
    <r>
      <t>m</t>
    </r>
    <r>
      <rPr>
        <vertAlign val="superscript"/>
        <sz val="12"/>
        <color theme="1"/>
        <rFont val="Arial"/>
        <family val="2"/>
      </rPr>
      <t>2</t>
    </r>
  </si>
  <si>
    <t>Regenwassertrennung (Überdachung)</t>
  </si>
  <si>
    <t>Spritzmittelaufbewahrung</t>
  </si>
  <si>
    <t>Rückhaltetank / technische Anpassung Güllegrube</t>
  </si>
  <si>
    <t>max.
anrechenbare
Kosten</t>
  </si>
  <si>
    <t>fabian.sgier@plantahof.gr.ch</t>
  </si>
  <si>
    <t>E-Mail</t>
  </si>
  <si>
    <t>Einsatz Kufperpräparate</t>
  </si>
  <si>
    <t>Ausgefülltes Dokument einsenden an:</t>
  </si>
  <si>
    <t>oder</t>
  </si>
  <si>
    <t>Fabian Sgier</t>
  </si>
  <si>
    <t>Kantonsstrasse 17</t>
  </si>
  <si>
    <t>7302 Landquart</t>
  </si>
  <si>
    <t>Fachstelle Pflanzenschutz</t>
  </si>
  <si>
    <t>1. Grunddaten</t>
  </si>
  <si>
    <t>2. Berechnung Waschwassermenge</t>
  </si>
  <si>
    <t>3. Anrechenbare Kosten</t>
  </si>
  <si>
    <t>4. Auflagen und Hinweise</t>
  </si>
  <si>
    <t>Folgende Felder sind auszufüllen</t>
  </si>
  <si>
    <t>=</t>
  </si>
  <si>
    <t>Kantonale Unterstützung:</t>
  </si>
  <si>
    <t xml:space="preserve"> - Der Ansatz für Befüll- und Waschplätze liegt bei 30% für die anrechenbaren Kosten von Einzelmassnahmen und 50% von gemeinschaftlichen Massnahmen</t>
  </si>
  <si>
    <t xml:space="preserve"> - Der Beitrag für diese Massnahmen wird ab 6'000 Franken anrechenbaren Kosten ausbezahlt</t>
  </si>
  <si>
    <t xml:space="preserve"> - Es werden maximal 10'000 Franken ausgerichtet</t>
  </si>
  <si>
    <t>Unterstützung von Bund und Kanton gemäss der Verordnung über die Strukturverbesserungen in der Landwirtschaft (SVV; SR 913.1):</t>
  </si>
  <si>
    <t xml:space="preserve"> - Nach der SVV können Befüll- und Waschplätze mit 50% (Bund und Kanton) der beitragsberechtigten Kosten unterstützt werden</t>
  </si>
  <si>
    <t xml:space="preserve"> - Kein Waschwasser oder Brühereste gelangen vom Platz ins Gewässer oder in die ARA oder versickern</t>
  </si>
  <si>
    <t xml:space="preserve"> - Die Anlage wird sachgerecht unterhalten</t>
  </si>
  <si>
    <t xml:space="preserve"> - Wenn eine Aufbereitungsanlage installiert wird, ist die Trennung von Regen-/Waschwasser Pflicht (Überdachung)</t>
  </si>
  <si>
    <t xml:space="preserve"> - Die ungewaschene Pflanzenschutzspritze darf nie im Regen stehen gelassen werden</t>
  </si>
  <si>
    <t xml:space="preserve"> - Zur Gesuchseinreichung wird zusätzlich eine Offerte verlangt</t>
  </si>
  <si>
    <t xml:space="preserve"> - Nach Möglichkeit sind Gemeinschaftsprojekte zu realisieren</t>
  </si>
  <si>
    <t xml:space="preserve"> - Werden Kupferpräparate eingesetzt, wird ein Kupferfilter empfohlen</t>
  </si>
  <si>
    <r>
      <t xml:space="preserve">Geschätzter Unterstützungsbeitrag </t>
    </r>
    <r>
      <rPr>
        <i/>
        <sz val="12"/>
        <color theme="1"/>
        <rFont val="Arial"/>
        <family val="2"/>
      </rPr>
      <t>(siehe Punkt 4. Auflagen und Hinweise)</t>
    </r>
  </si>
  <si>
    <t>Bedarfsnachweis für einen Investitionsbeitrag für
Befüll- und Waschplätze</t>
  </si>
  <si>
    <t>Beitragsberechtigte Kosten sind:</t>
  </si>
  <si>
    <t xml:space="preserve"> - Planungs- und Erstellungskosten der Anlage inkl. Kupferabscheider</t>
  </si>
  <si>
    <t xml:space="preserve"> - Umgebungsarbeiten</t>
  </si>
  <si>
    <t>Weitere beteiligte Nutzer der Anlage</t>
  </si>
  <si>
    <r>
      <t xml:space="preserve"> - Die Pflanzenschutzspritze wird auf dem Waschplatz gereinigt </t>
    </r>
    <r>
      <rPr>
        <b/>
        <sz val="13"/>
        <color theme="1"/>
        <rFont val="Arial"/>
        <family val="2"/>
      </rPr>
      <t>und</t>
    </r>
    <r>
      <rPr>
        <sz val="13"/>
        <color theme="1"/>
        <rFont val="Arial"/>
        <family val="2"/>
      </rPr>
      <t xml:space="preserve"> befüllt</t>
    </r>
  </si>
  <si>
    <r>
      <t>pro m</t>
    </r>
    <r>
      <rPr>
        <vertAlign val="superscript"/>
        <sz val="12"/>
        <rFont val="Arial"/>
        <family val="2"/>
      </rPr>
      <t>2</t>
    </r>
  </si>
  <si>
    <r>
      <t>max. 60 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anrechenbar</t>
    </r>
  </si>
  <si>
    <r>
      <t>max. 80 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anrechenbar</t>
    </r>
  </si>
  <si>
    <r>
      <t>pro m</t>
    </r>
    <r>
      <rPr>
        <vertAlign val="superscript"/>
        <sz val="12"/>
        <rFont val="Arial"/>
        <family val="2"/>
      </rPr>
      <t>3</t>
    </r>
  </si>
  <si>
    <t>Regenwassertrennung
Pflicht bei Aufbereitungsanlage</t>
  </si>
  <si>
    <t xml:space="preserve"> - Bauvorhaben, die einen Beitrag unter 10'000 Franken auslösen, werden nicht unterstützt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</si>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</sst>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 tint="-0.499984740745262"/>
      <name val="Arial"/>
      <family val="2"/>
    </font>
    <font>
      <b/>
      <sz val="12"/>
      <color theme="1" tint="4.9989318521683403E-2"/>
      <name val="Arial"/>
      <family val="2"/>
    </font>
    <font>
      <sz val="12"/>
      <color theme="0"/>
      <name val="Arial"/>
      <family val="2"/>
    </font>
    <font>
      <vertAlign val="superscript"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2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i/>
      <sz val="13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1">
    <xf numFmtId="0" fontId="0" fillId="0" borderId="0" xfId="0"/>
    <xf numFmtId="0" fontId="2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2" fontId="10" fillId="3" borderId="1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4" fillId="0" borderId="7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 wrapText="1"/>
    </xf>
    <xf numFmtId="0" fontId="4" fillId="0" borderId="8" xfId="0" applyFont="1" applyFill="1" applyBorder="1" applyAlignment="1" applyProtection="1">
      <alignment vertical="top" wrapText="1"/>
    </xf>
    <xf numFmtId="0" fontId="4" fillId="0" borderId="9" xfId="0" applyFont="1" applyBorder="1" applyAlignment="1" applyProtection="1">
      <alignment vertical="top" wrapText="1"/>
    </xf>
    <xf numFmtId="0" fontId="4" fillId="0" borderId="1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textRotation="90" wrapText="1"/>
    </xf>
    <xf numFmtId="0" fontId="4" fillId="0" borderId="0" xfId="0" applyFont="1" applyFill="1" applyBorder="1" applyAlignment="1" applyProtection="1">
      <alignment horizontal="center" textRotation="90" wrapText="1"/>
    </xf>
    <xf numFmtId="0" fontId="4" fillId="0" borderId="0" xfId="0" applyFont="1" applyFill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center" textRotation="90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textRotation="90" wrapText="1"/>
    </xf>
    <xf numFmtId="0" fontId="4" fillId="0" borderId="11" xfId="0" applyFont="1" applyBorder="1" applyAlignment="1" applyProtection="1">
      <alignment horizontal="right" textRotation="90" wrapText="1"/>
    </xf>
    <xf numFmtId="0" fontId="11" fillId="0" borderId="10" xfId="0" applyFont="1" applyBorder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11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0" fontId="6" fillId="3" borderId="1" xfId="0" applyFont="1" applyFill="1" applyBorder="1" applyAlignment="1" applyProtection="1">
      <alignment wrapText="1"/>
    </xf>
    <xf numFmtId="0" fontId="6" fillId="0" borderId="11" xfId="0" applyFont="1" applyFill="1" applyBorder="1" applyAlignment="1" applyProtection="1">
      <alignment wrapText="1"/>
    </xf>
    <xf numFmtId="0" fontId="4" fillId="2" borderId="1" xfId="0" applyFont="1" applyFill="1" applyBorder="1" applyProtection="1"/>
    <xf numFmtId="0" fontId="7" fillId="0" borderId="0" xfId="0" applyFont="1" applyFill="1" applyBorder="1" applyAlignment="1" applyProtection="1">
      <alignment wrapText="1"/>
    </xf>
    <xf numFmtId="0" fontId="6" fillId="3" borderId="3" xfId="0" applyFont="1" applyFill="1" applyBorder="1" applyAlignment="1" applyProtection="1">
      <alignment wrapText="1"/>
    </xf>
    <xf numFmtId="0" fontId="4" fillId="0" borderId="1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1" fontId="6" fillId="0" borderId="0" xfId="0" applyNumberFormat="1" applyFont="1" applyFill="1" applyBorder="1" applyAlignment="1" applyProtection="1">
      <alignment wrapText="1"/>
    </xf>
    <xf numFmtId="0" fontId="4" fillId="0" borderId="10" xfId="0" applyFont="1" applyBorder="1" applyProtection="1"/>
    <xf numFmtId="0" fontId="4" fillId="0" borderId="0" xfId="0" applyFont="1" applyBorder="1" applyProtection="1"/>
    <xf numFmtId="0" fontId="4" fillId="0" borderId="11" xfId="0" applyFont="1" applyBorder="1" applyProtection="1"/>
    <xf numFmtId="0" fontId="4" fillId="0" borderId="1" xfId="0" applyFont="1" applyBorder="1" applyProtection="1"/>
    <xf numFmtId="0" fontId="4" fillId="0" borderId="4" xfId="0" applyFont="1" applyBorder="1" applyProtection="1"/>
    <xf numFmtId="1" fontId="4" fillId="0" borderId="1" xfId="0" applyNumberFormat="1" applyFont="1" applyBorder="1" applyProtection="1"/>
    <xf numFmtId="1" fontId="4" fillId="0" borderId="0" xfId="0" applyNumberFormat="1" applyFont="1" applyBorder="1" applyProtection="1"/>
    <xf numFmtId="1" fontId="3" fillId="0" borderId="4" xfId="0" applyNumberFormat="1" applyFont="1" applyBorder="1" applyProtection="1"/>
    <xf numFmtId="0" fontId="3" fillId="0" borderId="11" xfId="0" applyFont="1" applyBorder="1" applyProtection="1"/>
    <xf numFmtId="0" fontId="4" fillId="0" borderId="5" xfId="0" applyFont="1" applyFill="1" applyBorder="1" applyProtection="1"/>
    <xf numFmtId="0" fontId="4" fillId="0" borderId="5" xfId="0" applyFont="1" applyBorder="1" applyProtection="1"/>
    <xf numFmtId="1" fontId="3" fillId="0" borderId="5" xfId="0" applyNumberFormat="1" applyFont="1" applyBorder="1" applyProtection="1"/>
    <xf numFmtId="0" fontId="3" fillId="0" borderId="13" xfId="0" applyFont="1" applyBorder="1" applyProtection="1"/>
    <xf numFmtId="0" fontId="2" fillId="0" borderId="0" xfId="0" applyFont="1" applyFill="1" applyBorder="1" applyProtection="1"/>
    <xf numFmtId="164" fontId="3" fillId="0" borderId="14" xfId="0" applyNumberFormat="1" applyFont="1" applyFill="1" applyBorder="1" applyAlignment="1" applyProtection="1">
      <alignment vertical="center"/>
    </xf>
    <xf numFmtId="16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0" fontId="3" fillId="0" borderId="10" xfId="0" applyFont="1" applyFill="1" applyBorder="1" applyProtection="1"/>
    <xf numFmtId="0" fontId="3" fillId="0" borderId="0" xfId="0" applyFont="1" applyFill="1" applyBorder="1" applyProtection="1"/>
    <xf numFmtId="0" fontId="2" fillId="0" borderId="12" xfId="0" applyFont="1" applyFill="1" applyBorder="1" applyProtection="1"/>
    <xf numFmtId="0" fontId="2" fillId="0" borderId="5" xfId="0" applyFont="1" applyFill="1" applyBorder="1" applyProtection="1"/>
    <xf numFmtId="164" fontId="10" fillId="0" borderId="5" xfId="0" applyNumberFormat="1" applyFont="1" applyFill="1" applyBorder="1" applyProtection="1"/>
    <xf numFmtId="0" fontId="10" fillId="0" borderId="5" xfId="0" applyFont="1" applyFill="1" applyBorder="1" applyProtection="1"/>
    <xf numFmtId="164" fontId="10" fillId="0" borderId="8" xfId="0" applyNumberFormat="1" applyFont="1" applyFill="1" applyBorder="1" applyProtection="1"/>
    <xf numFmtId="0" fontId="10" fillId="0" borderId="8" xfId="0" applyFont="1" applyFill="1" applyBorder="1" applyProtection="1"/>
    <xf numFmtId="164" fontId="3" fillId="0" borderId="0" xfId="0" applyNumberFormat="1" applyFont="1" applyFill="1" applyBorder="1" applyProtection="1"/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12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2" fillId="3" borderId="5" xfId="0" applyFont="1" applyFill="1" applyBorder="1" applyProtection="1"/>
    <xf numFmtId="0" fontId="2" fillId="0" borderId="13" xfId="0" applyFont="1" applyFill="1" applyBorder="1" applyProtection="1"/>
    <xf numFmtId="0" fontId="16" fillId="0" borderId="10" xfId="0" applyFont="1" applyBorder="1" applyProtection="1"/>
    <xf numFmtId="0" fontId="16" fillId="0" borderId="0" xfId="0" applyFont="1" applyProtection="1"/>
    <xf numFmtId="0" fontId="15" fillId="0" borderId="0" xfId="0" applyFont="1" applyProtection="1"/>
    <xf numFmtId="0" fontId="16" fillId="2" borderId="1" xfId="0" applyFont="1" applyFill="1" applyBorder="1" applyAlignment="1" applyProtection="1"/>
    <xf numFmtId="0" fontId="17" fillId="0" borderId="0" xfId="1" applyFont="1" applyProtection="1"/>
    <xf numFmtId="0" fontId="15" fillId="0" borderId="0" xfId="0" applyFont="1" applyBorder="1" applyAlignment="1" applyProtection="1"/>
    <xf numFmtId="0" fontId="16" fillId="0" borderId="0" xfId="0" applyFont="1" applyBorder="1" applyAlignment="1" applyProtection="1"/>
    <xf numFmtId="0" fontId="18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4" fillId="0" borderId="10" xfId="0" applyFont="1" applyFill="1" applyBorder="1" applyProtection="1"/>
    <xf numFmtId="0" fontId="4" fillId="3" borderId="0" xfId="0" applyFont="1" applyFill="1" applyBorder="1" applyProtection="1"/>
    <xf numFmtId="3" fontId="4" fillId="0" borderId="10" xfId="0" applyNumberFormat="1" applyFont="1" applyFill="1" applyBorder="1" applyAlignment="1" applyProtection="1"/>
    <xf numFmtId="0" fontId="4" fillId="0" borderId="0" xfId="0" applyFont="1" applyFill="1" applyBorder="1" applyAlignment="1" applyProtection="1"/>
    <xf numFmtId="0" fontId="7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164" fontId="10" fillId="0" borderId="0" xfId="0" applyNumberFormat="1" applyFont="1" applyBorder="1" applyProtection="1"/>
    <xf numFmtId="0" fontId="4" fillId="0" borderId="5" xfId="0" applyFont="1" applyFill="1" applyBorder="1" applyAlignment="1" applyProtection="1">
      <alignment horizontal="center" vertical="center"/>
    </xf>
    <xf numFmtId="0" fontId="4" fillId="0" borderId="12" xfId="0" applyFont="1" applyFill="1" applyBorder="1" applyProtection="1"/>
    <xf numFmtId="0" fontId="4" fillId="0" borderId="7" xfId="0" applyFont="1" applyFill="1" applyBorder="1" applyProtection="1"/>
    <xf numFmtId="0" fontId="4" fillId="0" borderId="8" xfId="0" applyFont="1" applyFill="1" applyBorder="1" applyProtection="1"/>
    <xf numFmtId="0" fontId="4" fillId="3" borderId="8" xfId="0" applyFont="1" applyFill="1" applyBorder="1" applyAlignment="1" applyProtection="1">
      <alignment horizontal="center"/>
    </xf>
    <xf numFmtId="0" fontId="4" fillId="0" borderId="9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3" fontId="4" fillId="0" borderId="11" xfId="0" applyNumberFormat="1" applyFont="1" applyFill="1" applyBorder="1" applyProtection="1"/>
    <xf numFmtId="0" fontId="4" fillId="0" borderId="11" xfId="0" applyFont="1" applyFill="1" applyBorder="1" applyProtection="1"/>
    <xf numFmtId="3" fontId="7" fillId="0" borderId="11" xfId="0" applyNumberFormat="1" applyFont="1" applyFill="1" applyBorder="1" applyProtection="1"/>
    <xf numFmtId="1" fontId="6" fillId="3" borderId="1" xfId="0" applyNumberFormat="1" applyFont="1" applyFill="1" applyBorder="1" applyAlignment="1" applyProtection="1">
      <alignment wrapText="1"/>
    </xf>
    <xf numFmtId="2" fontId="10" fillId="2" borderId="1" xfId="0" applyNumberFormat="1" applyFont="1" applyFill="1" applyBorder="1" applyProtection="1">
      <protection locked="0"/>
    </xf>
    <xf numFmtId="14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6" fillId="0" borderId="11" xfId="0" applyFont="1" applyBorder="1" applyAlignment="1" applyProtection="1">
      <alignment horizontal="left"/>
    </xf>
    <xf numFmtId="0" fontId="14" fillId="0" borderId="5" xfId="0" applyFont="1" applyBorder="1" applyAlignment="1" applyProtection="1">
      <alignment horizontal="left" wrapText="1"/>
    </xf>
    <xf numFmtId="0" fontId="14" fillId="0" borderId="5" xfId="0" applyFont="1" applyBorder="1" applyAlignment="1" applyProtection="1">
      <alignment horizontal="left"/>
    </xf>
    <xf numFmtId="0" fontId="16" fillId="0" borderId="5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9" fillId="2" borderId="1" xfId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top" wrapText="1"/>
    </xf>
    <xf numFmtId="0" fontId="9" fillId="0" borderId="1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3" fillId="0" borderId="12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11" xfId="0" applyFont="1" applyFill="1" applyBorder="1" applyAlignment="1" applyProtection="1">
      <alignment horizontal="left"/>
    </xf>
    <xf numFmtId="3" fontId="3" fillId="3" borderId="0" xfId="0" applyNumberFormat="1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right"/>
    </xf>
    <xf numFmtId="0" fontId="4" fillId="3" borderId="5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Border="1" applyAlignment="1" applyProtection="1">
      <alignment horizontal="right"/>
    </xf>
    <xf numFmtId="0" fontId="3" fillId="0" borderId="1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0" fillId="0" borderId="10" xfId="1" applyFont="1" applyBorder="1" applyAlignment="1" applyProtection="1">
      <alignment horizontal="left" vertical="center"/>
    </xf>
    <xf numFmtId="0" fontId="20" fillId="0" borderId="0" xfId="1" applyFont="1" applyBorder="1" applyAlignment="1" applyProtection="1">
      <alignment horizontal="left" vertical="center"/>
    </xf>
    <xf numFmtId="0" fontId="20" fillId="0" borderId="11" xfId="1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11" xfId="0" applyFont="1" applyBorder="1" applyAlignment="1" applyProtection="1">
      <alignment horizontal="left" vertical="center"/>
    </xf>
    <xf numFmtId="0" fontId="15" fillId="0" borderId="10" xfId="0" applyFont="1" applyBorder="1" applyAlignment="1" applyProtection="1">
      <alignment horizontal="left" vertical="center"/>
    </xf>
    <xf numFmtId="0" fontId="15" fillId="0" borderId="11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15" fillId="0" borderId="8" xfId="0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16" fillId="0" borderId="12" xfId="0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0" fontId="16" fillId="0" borderId="13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3" fontId="3" fillId="3" borderId="15" xfId="0" applyNumberFormat="1" applyFont="1" applyFill="1" applyBorder="1" applyAlignment="1" applyProtection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381002</xdr:colOff>
      <xdr:row>0</xdr:row>
      <xdr:rowOff>66675</xdr:rowOff>
    </xdr:from>
    <xdr:to>
      <xdr:col>18</xdr:col>
      <xdr:colOff>860180</xdr:colOff>
      <xdr:row>1</xdr:row>
      <xdr:rowOff>606695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6271" y="66675"/>
          <a:ext cx="3380640" cy="723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tabSelected="1" view="pageBreakPreview" zoomScale="130" zoomScaleNormal="100" zoomScaleSheetLayoutView="130" zoomScalePageLayoutView="115" workbookViewId="0">
      <selection activeCell="H77" sqref="H77"/>
    </sheetView>
  </sheetViews>
  <sheetFormatPr baseColWidth="10" defaultRowHeight="14.25" x14ac:dyDescent="0.2"/>
  <cols>
    <col min="1" max="1" width="17.28515625" style="1" customWidth="1"/>
    <col min="2" max="2" width="10.7109375" style="1" customWidth="1"/>
    <col min="3" max="3" width="3.7109375" style="1" customWidth="1"/>
    <col min="4" max="4" width="9.7109375" style="1" customWidth="1"/>
    <col min="5" max="5" width="7.28515625" style="1" customWidth="1"/>
    <col min="6" max="11" width="9.7109375" style="1" customWidth="1"/>
    <col min="12" max="12" width="10.42578125" style="1" customWidth="1"/>
    <col min="13" max="14" width="9.7109375" style="1" customWidth="1"/>
    <col min="15" max="15" width="10.7109375" style="1" customWidth="1"/>
    <col min="16" max="16" width="3.7109375" style="1" customWidth="1"/>
    <col min="17" max="18" width="9.7109375" style="1" customWidth="1"/>
    <col min="19" max="19" width="13.28515625" style="1" customWidth="1"/>
    <col min="20" max="16384" width="11.42578125" style="1"/>
  </cols>
  <sheetData>
    <row r="1" spans="1:19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63" customHeight="1" x14ac:dyDescent="0.4">
      <c r="A2" s="113" t="s">
        <v>109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7.75" x14ac:dyDescent="0.4">
      <c r="A6" s="120" t="s">
        <v>89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</row>
    <row r="7" spans="1:19" ht="16.5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ht="22.5" customHeight="1" x14ac:dyDescent="0.25">
      <c r="A8" s="73" t="s">
        <v>16</v>
      </c>
      <c r="B8" s="115"/>
      <c r="C8" s="115"/>
      <c r="D8" s="115"/>
      <c r="E8" s="115"/>
      <c r="F8" s="115"/>
      <c r="G8" s="72"/>
      <c r="H8" s="72"/>
      <c r="I8" s="122" t="s">
        <v>93</v>
      </c>
      <c r="J8" s="122"/>
      <c r="K8" s="122"/>
      <c r="L8" s="122"/>
      <c r="M8" s="74"/>
      <c r="N8" s="72"/>
      <c r="O8" s="72"/>
      <c r="P8" s="72"/>
      <c r="Q8" s="72"/>
      <c r="R8" s="72"/>
      <c r="S8" s="72"/>
    </row>
    <row r="9" spans="1:19" ht="22.5" customHeight="1" x14ac:dyDescent="0.25">
      <c r="A9" s="75" t="s">
        <v>0</v>
      </c>
      <c r="B9" s="116"/>
      <c r="C9" s="116"/>
      <c r="D9" s="116"/>
      <c r="E9" s="116"/>
      <c r="F9" s="116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</row>
    <row r="10" spans="1:19" ht="22.5" customHeight="1" x14ac:dyDescent="0.25">
      <c r="A10" s="72" t="s">
        <v>1</v>
      </c>
      <c r="B10" s="106"/>
      <c r="C10" s="106"/>
      <c r="D10" s="106"/>
      <c r="E10" s="106"/>
      <c r="F10" s="106"/>
      <c r="G10" s="72"/>
      <c r="H10" s="72"/>
      <c r="I10" s="76"/>
      <c r="J10" s="76"/>
      <c r="K10" s="76"/>
      <c r="L10" s="76"/>
      <c r="M10" s="72"/>
      <c r="N10" s="72"/>
      <c r="O10" s="72"/>
      <c r="P10" s="72"/>
      <c r="Q10" s="72"/>
      <c r="R10" s="72"/>
      <c r="S10" s="72"/>
    </row>
    <row r="11" spans="1:19" ht="22.5" customHeight="1" x14ac:dyDescent="0.25">
      <c r="A11" s="72" t="s">
        <v>2</v>
      </c>
      <c r="B11" s="106"/>
      <c r="C11" s="106"/>
      <c r="D11" s="106"/>
      <c r="E11" s="106"/>
      <c r="F11" s="106"/>
      <c r="G11" s="72"/>
      <c r="H11" s="72"/>
      <c r="I11" s="77"/>
      <c r="J11" s="77"/>
      <c r="K11" s="77"/>
      <c r="L11" s="77"/>
      <c r="M11" s="72"/>
      <c r="N11" s="72"/>
      <c r="O11" s="72"/>
      <c r="P11" s="72"/>
      <c r="Q11" s="72"/>
      <c r="R11" s="72"/>
      <c r="S11" s="72"/>
    </row>
    <row r="12" spans="1:19" ht="22.5" customHeight="1" x14ac:dyDescent="0.25">
      <c r="A12" s="72" t="s">
        <v>3</v>
      </c>
      <c r="B12" s="106"/>
      <c r="C12" s="106"/>
      <c r="D12" s="106"/>
      <c r="E12" s="106"/>
      <c r="F12" s="106"/>
      <c r="G12" s="72"/>
      <c r="H12" s="72"/>
      <c r="I12" s="78"/>
      <c r="J12" s="78"/>
      <c r="K12" s="78"/>
      <c r="L12" s="78"/>
      <c r="M12" s="72"/>
      <c r="N12" s="72"/>
      <c r="O12" s="72"/>
      <c r="P12" s="72"/>
      <c r="Q12" s="72"/>
      <c r="R12" s="72"/>
      <c r="S12" s="72"/>
    </row>
    <row r="13" spans="1:19" ht="22.5" customHeight="1" x14ac:dyDescent="0.25">
      <c r="A13" s="72" t="s">
        <v>4</v>
      </c>
      <c r="B13" s="106"/>
      <c r="C13" s="106"/>
      <c r="D13" s="106"/>
      <c r="E13" s="106"/>
      <c r="F13" s="106"/>
      <c r="G13" s="72"/>
      <c r="H13" s="72"/>
      <c r="I13" s="77"/>
      <c r="J13" s="77"/>
      <c r="K13" s="77"/>
      <c r="L13" s="77"/>
      <c r="M13" s="72"/>
      <c r="N13" s="72"/>
      <c r="O13" s="72"/>
      <c r="P13" s="72"/>
      <c r="Q13" s="72"/>
      <c r="R13" s="72"/>
      <c r="S13" s="72"/>
    </row>
    <row r="14" spans="1:19" ht="22.5" customHeight="1" x14ac:dyDescent="0.25">
      <c r="A14" s="72" t="s">
        <v>5</v>
      </c>
      <c r="B14" s="106"/>
      <c r="C14" s="106"/>
      <c r="D14" s="106"/>
      <c r="E14" s="106"/>
      <c r="F14" s="106"/>
      <c r="G14" s="72"/>
      <c r="H14" s="72"/>
      <c r="I14" s="77"/>
      <c r="J14" s="77"/>
      <c r="K14" s="77"/>
      <c r="L14" s="77"/>
      <c r="M14" s="72"/>
      <c r="N14" s="72"/>
      <c r="O14" s="72"/>
      <c r="P14" s="72"/>
      <c r="Q14" s="72"/>
      <c r="R14" s="72"/>
      <c r="S14" s="72"/>
    </row>
    <row r="15" spans="1:19" ht="22.5" customHeight="1" x14ac:dyDescent="0.25">
      <c r="A15" s="72" t="s">
        <v>81</v>
      </c>
      <c r="B15" s="117"/>
      <c r="C15" s="118"/>
      <c r="D15" s="118"/>
      <c r="E15" s="118"/>
      <c r="F15" s="118"/>
      <c r="G15" s="72"/>
      <c r="H15" s="72"/>
      <c r="I15" s="77"/>
      <c r="J15" s="77"/>
      <c r="K15" s="77"/>
      <c r="L15" s="77"/>
      <c r="M15" s="72"/>
      <c r="N15" s="72"/>
      <c r="O15" s="72"/>
      <c r="P15" s="72"/>
      <c r="Q15" s="72"/>
      <c r="R15" s="72"/>
      <c r="S15" s="72"/>
    </row>
    <row r="16" spans="1:19" ht="22.5" customHeight="1" x14ac:dyDescent="0.25">
      <c r="A16" s="72" t="s">
        <v>6</v>
      </c>
      <c r="B16" s="105"/>
      <c r="C16" s="106"/>
      <c r="D16" s="106"/>
      <c r="E16" s="106"/>
      <c r="F16" s="106"/>
      <c r="G16" s="72"/>
      <c r="H16" s="72"/>
      <c r="I16" s="77"/>
      <c r="J16" s="77"/>
      <c r="K16" s="77"/>
      <c r="L16" s="77"/>
      <c r="M16" s="72"/>
      <c r="N16" s="72"/>
      <c r="O16" s="72"/>
      <c r="P16" s="72"/>
      <c r="Q16" s="72"/>
      <c r="R16" s="72"/>
      <c r="S16" s="72"/>
    </row>
    <row r="17" spans="1:19" ht="16.5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</row>
    <row r="18" spans="1:19" ht="16.5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</row>
    <row r="19" spans="1:19" ht="16.5" x14ac:dyDescent="0.25">
      <c r="A19" s="110" t="s">
        <v>7</v>
      </c>
      <c r="B19" s="110"/>
      <c r="C19" s="72"/>
      <c r="D19" s="72"/>
      <c r="E19" s="72"/>
      <c r="F19" s="72"/>
      <c r="G19" s="72"/>
      <c r="H19" s="72"/>
      <c r="I19" s="72"/>
      <c r="J19" s="79"/>
      <c r="K19" s="79"/>
      <c r="L19" s="79"/>
      <c r="M19" s="79"/>
      <c r="N19" s="79"/>
      <c r="O19" s="79"/>
      <c r="P19" s="72"/>
      <c r="Q19" s="72"/>
      <c r="R19" s="72"/>
      <c r="S19" s="72"/>
    </row>
    <row r="20" spans="1:19" ht="16.5" x14ac:dyDescent="0.25">
      <c r="A20" s="72"/>
      <c r="B20" s="72"/>
      <c r="C20" s="72"/>
      <c r="D20" s="72"/>
      <c r="E20" s="72"/>
      <c r="F20" s="107" t="s">
        <v>17</v>
      </c>
      <c r="G20" s="107"/>
      <c r="H20" s="107" t="s">
        <v>8</v>
      </c>
      <c r="I20" s="107"/>
      <c r="J20" s="107" t="s">
        <v>9</v>
      </c>
      <c r="K20" s="107"/>
      <c r="L20" s="107" t="s">
        <v>13</v>
      </c>
      <c r="M20" s="107"/>
      <c r="N20" s="107" t="s">
        <v>14</v>
      </c>
      <c r="O20" s="107"/>
      <c r="P20" s="107" t="s">
        <v>15</v>
      </c>
      <c r="Q20" s="107"/>
      <c r="R20" s="107"/>
      <c r="S20" s="72"/>
    </row>
    <row r="21" spans="1:19" ht="22.5" customHeight="1" x14ac:dyDescent="0.25">
      <c r="A21" s="111" t="s">
        <v>10</v>
      </c>
      <c r="B21" s="111"/>
      <c r="C21" s="111"/>
      <c r="D21" s="111"/>
      <c r="E21" s="112"/>
      <c r="F21" s="108" t="s">
        <v>18</v>
      </c>
      <c r="G21" s="108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72"/>
    </row>
    <row r="22" spans="1:19" ht="22.5" customHeight="1" x14ac:dyDescent="0.25">
      <c r="A22" s="111" t="s">
        <v>11</v>
      </c>
      <c r="B22" s="111"/>
      <c r="C22" s="111"/>
      <c r="D22" s="111"/>
      <c r="E22" s="112"/>
      <c r="F22" s="108">
        <v>12</v>
      </c>
      <c r="G22" s="108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72"/>
    </row>
    <row r="23" spans="1:19" ht="22.5" customHeight="1" x14ac:dyDescent="0.25">
      <c r="A23" s="111" t="s">
        <v>12</v>
      </c>
      <c r="B23" s="111"/>
      <c r="C23" s="111"/>
      <c r="D23" s="111"/>
      <c r="E23" s="112"/>
      <c r="F23" s="108">
        <v>650</v>
      </c>
      <c r="G23" s="108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72"/>
    </row>
    <row r="24" spans="1:19" ht="22.5" customHeight="1" x14ac:dyDescent="0.25">
      <c r="A24" s="111" t="s">
        <v>19</v>
      </c>
      <c r="B24" s="111"/>
      <c r="C24" s="111"/>
      <c r="D24" s="111"/>
      <c r="E24" s="112"/>
      <c r="F24" s="108">
        <v>24</v>
      </c>
      <c r="G24" s="108"/>
      <c r="H24" s="109"/>
      <c r="I24" s="109"/>
      <c r="J24" s="109"/>
      <c r="K24" s="109"/>
      <c r="L24" s="123"/>
      <c r="M24" s="125"/>
      <c r="N24" s="123"/>
      <c r="O24" s="125"/>
      <c r="P24" s="123"/>
      <c r="Q24" s="124"/>
      <c r="R24" s="125"/>
      <c r="S24" s="72"/>
    </row>
    <row r="25" spans="1:19" ht="16.5" x14ac:dyDescent="0.2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</row>
    <row r="26" spans="1:19" ht="16.5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156"/>
      <c r="O26" s="156"/>
      <c r="P26" s="156"/>
      <c r="Q26" s="156"/>
      <c r="R26" s="156"/>
      <c r="S26" s="72"/>
    </row>
    <row r="27" spans="1:19" ht="16.5" x14ac:dyDescent="0.25">
      <c r="A27" s="111" t="s">
        <v>82</v>
      </c>
      <c r="B27" s="111"/>
      <c r="C27" s="111"/>
      <c r="D27" s="111"/>
      <c r="E27" s="112"/>
      <c r="F27" s="2"/>
      <c r="G27" s="72"/>
      <c r="H27" s="72"/>
      <c r="I27" s="72"/>
      <c r="J27" s="72"/>
      <c r="K27" s="72"/>
      <c r="L27" s="72"/>
      <c r="M27" s="72"/>
      <c r="N27" s="157" t="s">
        <v>83</v>
      </c>
      <c r="O27" s="158"/>
      <c r="P27" s="158"/>
      <c r="Q27" s="158"/>
      <c r="R27" s="159"/>
      <c r="S27" s="72"/>
    </row>
    <row r="28" spans="1:19" ht="16.5" x14ac:dyDescent="0.25">
      <c r="A28" s="72"/>
      <c r="B28" s="72"/>
      <c r="C28" s="72"/>
      <c r="D28" s="72"/>
      <c r="E28" s="72"/>
      <c r="F28" s="80"/>
      <c r="G28" s="72"/>
      <c r="H28" s="72"/>
      <c r="I28" s="72"/>
      <c r="J28" s="72"/>
      <c r="K28" s="72"/>
      <c r="L28" s="72"/>
      <c r="M28" s="72"/>
      <c r="N28" s="160" t="s">
        <v>80</v>
      </c>
      <c r="O28" s="161"/>
      <c r="P28" s="161"/>
      <c r="Q28" s="161"/>
      <c r="R28" s="162"/>
      <c r="S28" s="72"/>
    </row>
    <row r="29" spans="1:19" ht="16.5" x14ac:dyDescent="0.25">
      <c r="A29" s="111" t="s">
        <v>113</v>
      </c>
      <c r="B29" s="111"/>
      <c r="C29" s="111"/>
      <c r="D29" s="111"/>
      <c r="E29" s="112"/>
      <c r="F29" s="2"/>
      <c r="G29" s="72"/>
      <c r="H29" s="72"/>
      <c r="I29" s="72"/>
      <c r="J29" s="72"/>
      <c r="K29" s="72"/>
      <c r="L29" s="72"/>
      <c r="M29" s="72"/>
      <c r="N29" s="163" t="s">
        <v>84</v>
      </c>
      <c r="O29" s="164"/>
      <c r="P29" s="164"/>
      <c r="Q29" s="164"/>
      <c r="R29" s="165"/>
      <c r="S29" s="72"/>
    </row>
    <row r="30" spans="1:19" ht="16.5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166" t="s">
        <v>85</v>
      </c>
      <c r="O30" s="167"/>
      <c r="P30" s="167"/>
      <c r="Q30" s="167"/>
      <c r="R30" s="168"/>
      <c r="S30" s="72"/>
    </row>
    <row r="31" spans="1:19" ht="16.5" x14ac:dyDescent="0.2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81"/>
      <c r="N31" s="166" t="s">
        <v>88</v>
      </c>
      <c r="O31" s="167"/>
      <c r="P31" s="167"/>
      <c r="Q31" s="167"/>
      <c r="R31" s="168"/>
      <c r="S31" s="72"/>
    </row>
    <row r="32" spans="1:19" ht="16.5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166" t="s">
        <v>86</v>
      </c>
      <c r="O32" s="167"/>
      <c r="P32" s="167"/>
      <c r="Q32" s="167"/>
      <c r="R32" s="168"/>
      <c r="S32" s="72"/>
    </row>
    <row r="33" spans="1:19" ht="16.5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77" t="s">
        <v>87</v>
      </c>
      <c r="O33" s="178"/>
      <c r="P33" s="178"/>
      <c r="Q33" s="178"/>
      <c r="R33" s="179"/>
      <c r="S33" s="72"/>
    </row>
    <row r="34" spans="1:19" ht="27.75" x14ac:dyDescent="0.4">
      <c r="A34" s="120" t="s">
        <v>90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</row>
    <row r="35" spans="1:19" ht="15" x14ac:dyDescent="0.2">
      <c r="A35" s="11"/>
      <c r="B35" s="11"/>
      <c r="C35" s="12"/>
      <c r="D35" s="11"/>
      <c r="E35" s="12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5.75" x14ac:dyDescent="0.2">
      <c r="A36" s="13"/>
      <c r="B36" s="14"/>
      <c r="C36" s="15"/>
      <c r="D36" s="14"/>
      <c r="E36" s="15"/>
      <c r="F36" s="126" t="s">
        <v>33</v>
      </c>
      <c r="G36" s="126"/>
      <c r="H36" s="126"/>
      <c r="I36" s="126"/>
      <c r="J36" s="126"/>
      <c r="K36" s="126"/>
      <c r="L36" s="126"/>
      <c r="M36" s="126"/>
      <c r="N36" s="126"/>
      <c r="O36" s="126"/>
      <c r="P36" s="14"/>
      <c r="Q36" s="14"/>
      <c r="R36" s="14"/>
      <c r="S36" s="16"/>
    </row>
    <row r="37" spans="1:19" ht="84" customHeight="1" x14ac:dyDescent="0.2">
      <c r="A37" s="17"/>
      <c r="B37" s="18" t="s">
        <v>29</v>
      </c>
      <c r="C37" s="19"/>
      <c r="D37" s="18" t="s">
        <v>31</v>
      </c>
      <c r="E37" s="20"/>
      <c r="F37" s="21" t="s">
        <v>34</v>
      </c>
      <c r="G37" s="18" t="s">
        <v>35</v>
      </c>
      <c r="H37" s="18" t="s">
        <v>36</v>
      </c>
      <c r="I37" s="18" t="s">
        <v>37</v>
      </c>
      <c r="J37" s="18" t="s">
        <v>38</v>
      </c>
      <c r="K37" s="18" t="s">
        <v>39</v>
      </c>
      <c r="L37" s="18" t="s">
        <v>47</v>
      </c>
      <c r="M37" s="18" t="s">
        <v>46</v>
      </c>
      <c r="N37" s="18" t="s">
        <v>40</v>
      </c>
      <c r="O37" s="21" t="s">
        <v>41</v>
      </c>
      <c r="P37" s="22"/>
      <c r="Q37" s="23" t="s">
        <v>42</v>
      </c>
      <c r="R37" s="23" t="s">
        <v>43</v>
      </c>
      <c r="S37" s="24" t="s">
        <v>44</v>
      </c>
    </row>
    <row r="38" spans="1:19" ht="15" x14ac:dyDescent="0.2">
      <c r="A38" s="25" t="s">
        <v>48</v>
      </c>
      <c r="B38" s="26" t="s">
        <v>30</v>
      </c>
      <c r="C38" s="27"/>
      <c r="D38" s="26" t="s">
        <v>32</v>
      </c>
      <c r="E38" s="28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9"/>
    </row>
    <row r="39" spans="1:19" ht="7.5" customHeight="1" x14ac:dyDescent="0.2">
      <c r="A39" s="30"/>
      <c r="B39" s="22"/>
      <c r="C39" s="28"/>
      <c r="D39" s="22"/>
      <c r="E39" s="28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9"/>
    </row>
    <row r="40" spans="1:19" ht="15" x14ac:dyDescent="0.2">
      <c r="A40" s="30" t="s">
        <v>20</v>
      </c>
      <c r="B40" s="3"/>
      <c r="C40" s="12"/>
      <c r="D40" s="3"/>
      <c r="E40" s="12"/>
      <c r="F40" s="2"/>
      <c r="G40" s="2"/>
      <c r="H40" s="2"/>
      <c r="I40" s="2"/>
      <c r="J40" s="2"/>
      <c r="K40" s="2"/>
      <c r="L40" s="2"/>
      <c r="M40" s="2"/>
      <c r="N40" s="2"/>
      <c r="O40" s="2"/>
      <c r="P40" s="22"/>
      <c r="Q40" s="4">
        <v>1</v>
      </c>
      <c r="R40" s="22">
        <f>SUM(F40:O40)</f>
        <v>0</v>
      </c>
      <c r="S40" s="29">
        <f>R40*Q40</f>
        <v>0</v>
      </c>
    </row>
    <row r="41" spans="1:19" ht="15" x14ac:dyDescent="0.2">
      <c r="A41" s="30" t="s">
        <v>21</v>
      </c>
      <c r="B41" s="3"/>
      <c r="C41" s="12"/>
      <c r="D41" s="3"/>
      <c r="E41" s="12"/>
      <c r="F41" s="2"/>
      <c r="G41" s="2"/>
      <c r="H41" s="2"/>
      <c r="I41" s="2"/>
      <c r="J41" s="2"/>
      <c r="K41" s="2"/>
      <c r="L41" s="2"/>
      <c r="M41" s="2"/>
      <c r="N41" s="2"/>
      <c r="O41" s="2"/>
      <c r="P41" s="22"/>
      <c r="Q41" s="4">
        <v>1</v>
      </c>
      <c r="R41" s="22">
        <f t="shared" ref="R41:R48" si="0">SUM(F41:O41)</f>
        <v>0</v>
      </c>
      <c r="S41" s="29">
        <f t="shared" ref="S41:S48" si="1">R41*Q41</f>
        <v>0</v>
      </c>
    </row>
    <row r="42" spans="1:19" ht="15" x14ac:dyDescent="0.2">
      <c r="A42" s="30" t="s">
        <v>22</v>
      </c>
      <c r="B42" s="3"/>
      <c r="C42" s="12"/>
      <c r="D42" s="3"/>
      <c r="E42" s="12"/>
      <c r="F42" s="2"/>
      <c r="G42" s="2"/>
      <c r="H42" s="2"/>
      <c r="I42" s="2"/>
      <c r="J42" s="2"/>
      <c r="K42" s="2"/>
      <c r="L42" s="2"/>
      <c r="M42" s="2"/>
      <c r="N42" s="2"/>
      <c r="O42" s="2"/>
      <c r="P42" s="22"/>
      <c r="Q42" s="4">
        <v>1</v>
      </c>
      <c r="R42" s="22">
        <f t="shared" si="0"/>
        <v>0</v>
      </c>
      <c r="S42" s="29">
        <f t="shared" si="1"/>
        <v>0</v>
      </c>
    </row>
    <row r="43" spans="1:19" ht="15" x14ac:dyDescent="0.2">
      <c r="A43" s="30" t="s">
        <v>23</v>
      </c>
      <c r="B43" s="3"/>
      <c r="C43" s="12"/>
      <c r="D43" s="3"/>
      <c r="E43" s="12"/>
      <c r="F43" s="2"/>
      <c r="G43" s="2"/>
      <c r="H43" s="2"/>
      <c r="I43" s="2"/>
      <c r="J43" s="2"/>
      <c r="K43" s="2"/>
      <c r="L43" s="2"/>
      <c r="M43" s="2"/>
      <c r="N43" s="2"/>
      <c r="O43" s="2"/>
      <c r="P43" s="22"/>
      <c r="Q43" s="4">
        <v>1</v>
      </c>
      <c r="R43" s="22">
        <f t="shared" si="0"/>
        <v>0</v>
      </c>
      <c r="S43" s="29">
        <f t="shared" si="1"/>
        <v>0</v>
      </c>
    </row>
    <row r="44" spans="1:19" ht="15" x14ac:dyDescent="0.2">
      <c r="A44" s="30" t="s">
        <v>24</v>
      </c>
      <c r="B44" s="3"/>
      <c r="C44" s="12"/>
      <c r="D44" s="3"/>
      <c r="E44" s="12"/>
      <c r="F44" s="2"/>
      <c r="G44" s="2"/>
      <c r="H44" s="2"/>
      <c r="I44" s="2"/>
      <c r="J44" s="2"/>
      <c r="K44" s="2"/>
      <c r="L44" s="2"/>
      <c r="M44" s="2"/>
      <c r="N44" s="2"/>
      <c r="O44" s="2"/>
      <c r="P44" s="22"/>
      <c r="Q44" s="4">
        <v>1</v>
      </c>
      <c r="R44" s="22">
        <f t="shared" si="0"/>
        <v>0</v>
      </c>
      <c r="S44" s="29">
        <f t="shared" si="1"/>
        <v>0</v>
      </c>
    </row>
    <row r="45" spans="1:19" ht="15" x14ac:dyDescent="0.2">
      <c r="A45" s="30" t="s">
        <v>25</v>
      </c>
      <c r="B45" s="3"/>
      <c r="C45" s="12"/>
      <c r="D45" s="3"/>
      <c r="E45" s="12"/>
      <c r="F45" s="2"/>
      <c r="G45" s="2"/>
      <c r="H45" s="2"/>
      <c r="I45" s="2"/>
      <c r="J45" s="2"/>
      <c r="K45" s="2"/>
      <c r="L45" s="2"/>
      <c r="M45" s="2"/>
      <c r="N45" s="2"/>
      <c r="O45" s="2"/>
      <c r="P45" s="22"/>
      <c r="Q45" s="4">
        <v>1</v>
      </c>
      <c r="R45" s="22">
        <f t="shared" si="0"/>
        <v>0</v>
      </c>
      <c r="S45" s="29">
        <f t="shared" si="1"/>
        <v>0</v>
      </c>
    </row>
    <row r="46" spans="1:19" ht="15" x14ac:dyDescent="0.2">
      <c r="A46" s="30" t="s">
        <v>26</v>
      </c>
      <c r="B46" s="3"/>
      <c r="C46" s="12"/>
      <c r="D46" s="3"/>
      <c r="E46" s="12"/>
      <c r="F46" s="2"/>
      <c r="G46" s="2"/>
      <c r="H46" s="2"/>
      <c r="I46" s="2"/>
      <c r="J46" s="2"/>
      <c r="K46" s="2"/>
      <c r="L46" s="2"/>
      <c r="M46" s="2"/>
      <c r="N46" s="2"/>
      <c r="O46" s="2"/>
      <c r="P46" s="22"/>
      <c r="Q46" s="4">
        <v>1</v>
      </c>
      <c r="R46" s="22">
        <f t="shared" si="0"/>
        <v>0</v>
      </c>
      <c r="S46" s="29">
        <f t="shared" si="1"/>
        <v>0</v>
      </c>
    </row>
    <row r="47" spans="1:19" ht="15" x14ac:dyDescent="0.2">
      <c r="A47" s="30" t="s">
        <v>27</v>
      </c>
      <c r="B47" s="3"/>
      <c r="C47" s="12"/>
      <c r="D47" s="3"/>
      <c r="E47" s="12"/>
      <c r="F47" s="2"/>
      <c r="G47" s="2"/>
      <c r="H47" s="2"/>
      <c r="I47" s="2"/>
      <c r="J47" s="2"/>
      <c r="K47" s="2"/>
      <c r="L47" s="2"/>
      <c r="M47" s="2"/>
      <c r="N47" s="2"/>
      <c r="O47" s="2"/>
      <c r="P47" s="22"/>
      <c r="Q47" s="4">
        <v>1</v>
      </c>
      <c r="R47" s="22">
        <f t="shared" si="0"/>
        <v>0</v>
      </c>
      <c r="S47" s="29">
        <f t="shared" si="1"/>
        <v>0</v>
      </c>
    </row>
    <row r="48" spans="1:19" ht="15" x14ac:dyDescent="0.2">
      <c r="A48" s="33" t="s">
        <v>28</v>
      </c>
      <c r="B48" s="3"/>
      <c r="C48" s="12"/>
      <c r="D48" s="3"/>
      <c r="E48" s="12"/>
      <c r="F48" s="2"/>
      <c r="G48" s="2"/>
      <c r="H48" s="2"/>
      <c r="I48" s="2"/>
      <c r="J48" s="2"/>
      <c r="K48" s="2"/>
      <c r="L48" s="2"/>
      <c r="M48" s="2"/>
      <c r="N48" s="2"/>
      <c r="O48" s="2"/>
      <c r="P48" s="22"/>
      <c r="Q48" s="4">
        <v>1</v>
      </c>
      <c r="R48" s="22">
        <f t="shared" si="0"/>
        <v>0</v>
      </c>
      <c r="S48" s="29">
        <f t="shared" si="1"/>
        <v>0</v>
      </c>
    </row>
    <row r="49" spans="1:19" ht="15" x14ac:dyDescent="0.2">
      <c r="A49" s="30"/>
      <c r="B49" s="22"/>
      <c r="C49" s="28"/>
      <c r="D49" s="22"/>
      <c r="E49" s="28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9"/>
    </row>
    <row r="50" spans="1:19" ht="15.75" x14ac:dyDescent="0.25">
      <c r="A50" s="30" t="s">
        <v>45</v>
      </c>
      <c r="B50" s="31">
        <f>SUM(B40:B48)</f>
        <v>0</v>
      </c>
      <c r="C50" s="34"/>
      <c r="D50" s="103">
        <f>IF(S50=0,0,R56/S50)</f>
        <v>0</v>
      </c>
      <c r="E50" s="34"/>
      <c r="F50" s="31">
        <f>SUM(F40:F48)</f>
        <v>0</v>
      </c>
      <c r="G50" s="35">
        <f t="shared" ref="G50:O50" si="2">SUM(G40:G48)</f>
        <v>0</v>
      </c>
      <c r="H50" s="35">
        <f t="shared" si="2"/>
        <v>0</v>
      </c>
      <c r="I50" s="35">
        <f t="shared" si="2"/>
        <v>0</v>
      </c>
      <c r="J50" s="35">
        <f t="shared" si="2"/>
        <v>0</v>
      </c>
      <c r="K50" s="35">
        <f t="shared" si="2"/>
        <v>0</v>
      </c>
      <c r="L50" s="35">
        <f t="shared" si="2"/>
        <v>0</v>
      </c>
      <c r="M50" s="35">
        <f t="shared" si="2"/>
        <v>0</v>
      </c>
      <c r="N50" s="35">
        <f t="shared" si="2"/>
        <v>0</v>
      </c>
      <c r="O50" s="35">
        <f t="shared" si="2"/>
        <v>0</v>
      </c>
      <c r="P50" s="22"/>
      <c r="Q50" s="22"/>
      <c r="R50" s="22"/>
      <c r="S50" s="31">
        <f>SUM(S40:S48)</f>
        <v>0</v>
      </c>
    </row>
    <row r="51" spans="1:19" s="5" customFormat="1" ht="15.75" x14ac:dyDescent="0.25">
      <c r="A51" s="36"/>
      <c r="B51" s="37"/>
      <c r="C51" s="34"/>
      <c r="D51" s="38"/>
      <c r="E51" s="34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8"/>
      <c r="Q51" s="28"/>
      <c r="R51" s="28"/>
      <c r="S51" s="32"/>
    </row>
    <row r="52" spans="1:19" ht="15" x14ac:dyDescent="0.2">
      <c r="A52" s="30"/>
      <c r="B52" s="22"/>
      <c r="C52" s="28"/>
      <c r="D52" s="22"/>
      <c r="E52" s="28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9"/>
    </row>
    <row r="53" spans="1:19" ht="20.25" x14ac:dyDescent="0.3">
      <c r="A53" s="127" t="s">
        <v>49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9"/>
    </row>
    <row r="54" spans="1:19" ht="15" x14ac:dyDescent="0.2">
      <c r="A54" s="39"/>
      <c r="B54" s="40"/>
      <c r="C54" s="12"/>
      <c r="D54" s="40"/>
      <c r="E54" s="12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1"/>
    </row>
    <row r="55" spans="1:19" ht="15.75" thickBot="1" x14ac:dyDescent="0.25">
      <c r="A55" s="131" t="s">
        <v>50</v>
      </c>
      <c r="B55" s="132"/>
      <c r="C55" s="132"/>
      <c r="D55" s="132"/>
      <c r="E55" s="12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</row>
    <row r="56" spans="1:19" ht="15.75" thickBot="1" x14ac:dyDescent="0.25">
      <c r="A56" s="131"/>
      <c r="B56" s="132"/>
      <c r="C56" s="132"/>
      <c r="D56" s="132"/>
      <c r="E56" s="12"/>
      <c r="F56" s="42">
        <f>F$40*D$40+F$41*D$41+F$42*D$42+F$43*D$43+F$44*D$44+F$45*D$45+F$46*D$46+F$47*D$47+F$48*D$48</f>
        <v>0</v>
      </c>
      <c r="G56" s="42">
        <f>G$40*D$40+G$41*D$41+G$42*D$42+G$43*D$43+G$44*D$44+G$45*D$45+G$46*D$46+G$47*D$47+G$48*D$48</f>
        <v>0</v>
      </c>
      <c r="H56" s="42">
        <f>H$40*D$40+H$41*D$41+H$42*D$42+H$43*D$43+H$44*D$44+H$45*D$45+H$46*D$46+H$47*D$47+H$48*D$48</f>
        <v>0</v>
      </c>
      <c r="I56" s="42">
        <f>I$40*D$40+I$41*D$41+I$42*D$42+I$43*D$43+I$44*D$44+I$45*D$45+I$46*D$46+I$47*D$47+I$48*D$48</f>
        <v>0</v>
      </c>
      <c r="J56" s="42">
        <f>J$40*D$40+J$41*D$41+J$42*D$42+J$43*D$43+J$44*D$44+J$45*D$45+J$46*D$46+J$47*D$47+J$48*D$48</f>
        <v>0</v>
      </c>
      <c r="K56" s="42">
        <f>K$40*D$40+K$41*D$41+K$42*D$42+K$43*D$43+K$44*D$44+K$45*D$45+K$46*D$46+K$47*D$47+K$48*D$48</f>
        <v>0</v>
      </c>
      <c r="L56" s="42">
        <f>L$40*D$40+L$41*D$41+L$42*D$42+L$43*D$43+L$44*D$44+L$45*D$45+L$46*D$46+L$47*D$47+L$48*D$48</f>
        <v>0</v>
      </c>
      <c r="M56" s="42">
        <f>M$40*D$40+M$41*D$41+M$42*D$42+M$43*D$43+M$44*D$44+M$45*D$45+M$46*D$46+M$47*D$47+M$48*D$48</f>
        <v>0</v>
      </c>
      <c r="N56" s="42">
        <f>N$40*D$40+N$41*D$41+N$42*D$42+N$43*D$43+N$44*D$44+N$45*D$45+N$46*D$46+N$47*D$47+N$48*D$48</f>
        <v>0</v>
      </c>
      <c r="O56" s="42">
        <f>O$40*D$40+O$41*D$41+O$42*D$42+O$43*D$43+O$44*D$44+O$45*D$45+O$46*D$46+O$47*D$47+O$48*D$48</f>
        <v>0</v>
      </c>
      <c r="P56" s="40"/>
      <c r="Q56" s="40"/>
      <c r="R56" s="43">
        <f>SUM(F56:O56)</f>
        <v>0</v>
      </c>
      <c r="S56" s="41" t="s">
        <v>32</v>
      </c>
    </row>
    <row r="57" spans="1:19" ht="15" x14ac:dyDescent="0.2">
      <c r="A57" s="131"/>
      <c r="B57" s="132"/>
      <c r="C57" s="132"/>
      <c r="D57" s="132"/>
      <c r="E57" s="12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</row>
    <row r="58" spans="1:19" ht="15.75" thickBot="1" x14ac:dyDescent="0.25">
      <c r="A58" s="131" t="s">
        <v>51</v>
      </c>
      <c r="B58" s="132"/>
      <c r="C58" s="132"/>
      <c r="D58" s="132"/>
      <c r="E58" s="12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1"/>
    </row>
    <row r="59" spans="1:19" ht="18.75" thickBot="1" x14ac:dyDescent="0.25">
      <c r="A59" s="131"/>
      <c r="B59" s="132"/>
      <c r="C59" s="132"/>
      <c r="D59" s="132"/>
      <c r="E59" s="12"/>
      <c r="F59" s="42">
        <v>5</v>
      </c>
      <c r="G59" s="42">
        <v>25</v>
      </c>
      <c r="H59" s="42">
        <v>50</v>
      </c>
      <c r="I59" s="42">
        <v>75</v>
      </c>
      <c r="J59" s="42">
        <v>85</v>
      </c>
      <c r="K59" s="42">
        <v>95</v>
      </c>
      <c r="L59" s="42">
        <v>80</v>
      </c>
      <c r="M59" s="42">
        <v>50</v>
      </c>
      <c r="N59" s="42">
        <v>25</v>
      </c>
      <c r="O59" s="42">
        <v>10</v>
      </c>
      <c r="P59" s="40"/>
      <c r="Q59" s="40"/>
      <c r="R59" s="43">
        <f>SUM(F59:O59)</f>
        <v>500</v>
      </c>
      <c r="S59" s="41" t="s">
        <v>74</v>
      </c>
    </row>
    <row r="60" spans="1:19" ht="15.75" thickBot="1" x14ac:dyDescent="0.25">
      <c r="A60" s="131"/>
      <c r="B60" s="132"/>
      <c r="C60" s="132"/>
      <c r="D60" s="132"/>
      <c r="E60" s="12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1"/>
    </row>
    <row r="61" spans="1:19" ht="18.75" thickBot="1" x14ac:dyDescent="0.25">
      <c r="A61" s="131"/>
      <c r="B61" s="132"/>
      <c r="C61" s="132"/>
      <c r="D61" s="132"/>
      <c r="E61" s="12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3">
        <f>(R56/R59)*1.25</f>
        <v>0</v>
      </c>
      <c r="S61" s="41" t="s">
        <v>75</v>
      </c>
    </row>
    <row r="62" spans="1:19" ht="15.75" thickBot="1" x14ac:dyDescent="0.25">
      <c r="A62" s="131" t="s">
        <v>52</v>
      </c>
      <c r="B62" s="132"/>
      <c r="C62" s="132"/>
      <c r="D62" s="132"/>
      <c r="E62" s="12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1"/>
    </row>
    <row r="63" spans="1:19" ht="15.75" thickBot="1" x14ac:dyDescent="0.25">
      <c r="A63" s="131"/>
      <c r="B63" s="132"/>
      <c r="C63" s="132"/>
      <c r="D63" s="132"/>
      <c r="E63" s="12"/>
      <c r="F63" s="44">
        <f>F59*$R$61</f>
        <v>0</v>
      </c>
      <c r="G63" s="44">
        <f t="shared" ref="G63:O63" si="3">G59*$R$61</f>
        <v>0</v>
      </c>
      <c r="H63" s="44">
        <f t="shared" si="3"/>
        <v>0</v>
      </c>
      <c r="I63" s="44">
        <f t="shared" si="3"/>
        <v>0</v>
      </c>
      <c r="J63" s="44">
        <f t="shared" si="3"/>
        <v>0</v>
      </c>
      <c r="K63" s="44">
        <f t="shared" si="3"/>
        <v>0</v>
      </c>
      <c r="L63" s="44">
        <f t="shared" si="3"/>
        <v>0</v>
      </c>
      <c r="M63" s="44">
        <f t="shared" si="3"/>
        <v>0</v>
      </c>
      <c r="N63" s="44">
        <f t="shared" si="3"/>
        <v>0</v>
      </c>
      <c r="O63" s="44">
        <f t="shared" si="3"/>
        <v>0</v>
      </c>
      <c r="P63" s="40"/>
      <c r="Q63" s="40"/>
      <c r="R63" s="43">
        <f>SUM(F63:O63)</f>
        <v>0</v>
      </c>
      <c r="S63" s="41" t="s">
        <v>72</v>
      </c>
    </row>
    <row r="64" spans="1:19" ht="15" x14ac:dyDescent="0.2">
      <c r="A64" s="131"/>
      <c r="B64" s="132"/>
      <c r="C64" s="132"/>
      <c r="D64" s="132"/>
      <c r="E64" s="12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0"/>
      <c r="Q64" s="40"/>
      <c r="R64" s="40"/>
      <c r="S64" s="41"/>
    </row>
    <row r="65" spans="1:19" ht="15.75" customHeight="1" x14ac:dyDescent="0.2">
      <c r="A65" s="131" t="s">
        <v>53</v>
      </c>
      <c r="B65" s="132"/>
      <c r="C65" s="132"/>
      <c r="D65" s="132"/>
      <c r="E65" s="12"/>
      <c r="F65" s="44">
        <f t="shared" ref="F65:O65" si="4">F56-F63</f>
        <v>0</v>
      </c>
      <c r="G65" s="44">
        <f t="shared" si="4"/>
        <v>0</v>
      </c>
      <c r="H65" s="44">
        <f t="shared" si="4"/>
        <v>0</v>
      </c>
      <c r="I65" s="44">
        <f t="shared" si="4"/>
        <v>0</v>
      </c>
      <c r="J65" s="44">
        <f t="shared" si="4"/>
        <v>0</v>
      </c>
      <c r="K65" s="44">
        <f t="shared" si="4"/>
        <v>0</v>
      </c>
      <c r="L65" s="44">
        <f t="shared" si="4"/>
        <v>0</v>
      </c>
      <c r="M65" s="44">
        <f t="shared" si="4"/>
        <v>0</v>
      </c>
      <c r="N65" s="44">
        <f t="shared" si="4"/>
        <v>0</v>
      </c>
      <c r="O65" s="44">
        <f t="shared" si="4"/>
        <v>0</v>
      </c>
      <c r="P65" s="40"/>
      <c r="Q65" s="40"/>
      <c r="R65" s="40"/>
      <c r="S65" s="41"/>
    </row>
    <row r="66" spans="1:19" ht="15.75" thickBot="1" x14ac:dyDescent="0.25">
      <c r="A66" s="131"/>
      <c r="B66" s="132"/>
      <c r="C66" s="132"/>
      <c r="D66" s="132"/>
      <c r="E66" s="12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5"/>
      <c r="S66" s="41"/>
    </row>
    <row r="67" spans="1:19" ht="16.5" customHeight="1" thickBot="1" x14ac:dyDescent="0.3">
      <c r="A67" s="143" t="s">
        <v>73</v>
      </c>
      <c r="B67" s="144"/>
      <c r="C67" s="144"/>
      <c r="D67" s="144"/>
      <c r="E67" s="144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6">
        <f>-MIN(F65:O65)+(5*D50)</f>
        <v>0</v>
      </c>
      <c r="S67" s="47" t="s">
        <v>32</v>
      </c>
    </row>
    <row r="68" spans="1:19" ht="16.5" customHeight="1" x14ac:dyDescent="0.25">
      <c r="A68" s="133"/>
      <c r="B68" s="134"/>
      <c r="C68" s="134"/>
      <c r="D68" s="134"/>
      <c r="E68" s="48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50"/>
      <c r="S68" s="51"/>
    </row>
    <row r="69" spans="1:19" ht="27.75" customHeight="1" x14ac:dyDescent="0.2">
      <c r="A69" s="130" t="s">
        <v>91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</row>
    <row r="70" spans="1:19" ht="15" x14ac:dyDescent="0.2">
      <c r="A70" s="52"/>
      <c r="B70" s="52"/>
      <c r="C70" s="52"/>
      <c r="D70" s="52"/>
      <c r="E70" s="52"/>
      <c r="F70" s="52"/>
      <c r="G70" s="52"/>
      <c r="H70" s="52"/>
      <c r="I70" s="12"/>
      <c r="J70" s="52"/>
      <c r="K70" s="52"/>
      <c r="L70" s="52"/>
      <c r="M70" s="52"/>
      <c r="N70" s="52"/>
      <c r="O70" s="52"/>
      <c r="P70" s="52"/>
      <c r="Q70" s="52"/>
      <c r="R70" s="52"/>
      <c r="S70" s="52"/>
    </row>
    <row r="71" spans="1:19" s="6" customFormat="1" ht="45" customHeight="1" x14ac:dyDescent="0.25">
      <c r="A71" s="83" t="s">
        <v>63</v>
      </c>
      <c r="B71" s="84"/>
      <c r="C71" s="84"/>
      <c r="D71" s="84"/>
      <c r="E71" s="84"/>
      <c r="F71" s="84"/>
      <c r="G71" s="53"/>
      <c r="H71" s="84"/>
      <c r="I71" s="148" t="s">
        <v>64</v>
      </c>
      <c r="J71" s="148"/>
      <c r="K71" s="151" t="s">
        <v>65</v>
      </c>
      <c r="L71" s="152"/>
      <c r="M71" s="153" t="s">
        <v>79</v>
      </c>
      <c r="N71" s="154"/>
      <c r="O71" s="84"/>
      <c r="P71" s="148" t="s">
        <v>68</v>
      </c>
      <c r="Q71" s="148"/>
      <c r="R71" s="148"/>
      <c r="S71" s="149"/>
    </row>
    <row r="72" spans="1:19" ht="15" x14ac:dyDescent="0.2">
      <c r="A72" s="85"/>
      <c r="B72" s="12"/>
      <c r="C72" s="12"/>
      <c r="D72" s="55"/>
      <c r="E72" s="55"/>
      <c r="F72" s="55"/>
      <c r="G72" s="54"/>
      <c r="H72" s="12"/>
      <c r="I72" s="55"/>
      <c r="J72" s="12"/>
      <c r="K72" s="85"/>
      <c r="L72" s="12"/>
      <c r="M72" s="86"/>
      <c r="N72" s="86"/>
      <c r="O72" s="12"/>
      <c r="P72" s="145"/>
      <c r="Q72" s="145"/>
      <c r="R72" s="145"/>
      <c r="S72" s="146"/>
    </row>
    <row r="73" spans="1:19" ht="15.75" x14ac:dyDescent="0.25">
      <c r="A73" s="56"/>
      <c r="B73" s="57"/>
      <c r="C73" s="12"/>
      <c r="D73" s="55"/>
      <c r="E73" s="54"/>
      <c r="F73" s="54"/>
      <c r="G73" s="54"/>
      <c r="H73" s="12"/>
      <c r="I73" s="55"/>
      <c r="J73" s="12"/>
      <c r="K73" s="85"/>
      <c r="L73" s="12"/>
      <c r="M73" s="86"/>
      <c r="N73" s="86"/>
      <c r="O73" s="12"/>
      <c r="P73" s="145"/>
      <c r="Q73" s="145"/>
      <c r="R73" s="145"/>
      <c r="S73" s="146"/>
    </row>
    <row r="74" spans="1:19" ht="15.75" x14ac:dyDescent="0.25">
      <c r="A74" s="135" t="s">
        <v>54</v>
      </c>
      <c r="B74" s="136"/>
      <c r="C74" s="136"/>
      <c r="D74" s="136"/>
      <c r="E74" s="136"/>
      <c r="F74" s="136"/>
      <c r="G74" s="137"/>
      <c r="H74" s="2" t="s">
        <v>121</v>
      </c>
      <c r="I74" s="55"/>
      <c r="J74" s="12"/>
      <c r="K74" s="87">
        <v>4000</v>
      </c>
      <c r="L74" s="88" t="s">
        <v>67</v>
      </c>
      <c r="M74" s="142">
        <f>IF(H74="nein",0,IF(H74="ja",K74,0))</f>
        <v>4000</v>
      </c>
      <c r="N74" s="141"/>
      <c r="O74" s="12"/>
      <c r="P74" s="145"/>
      <c r="Q74" s="145"/>
      <c r="R74" s="145"/>
      <c r="S74" s="146"/>
    </row>
    <row r="75" spans="1:19" ht="15.75" x14ac:dyDescent="0.25">
      <c r="A75" s="56"/>
      <c r="B75" s="12"/>
      <c r="C75" s="89"/>
      <c r="D75" s="55"/>
      <c r="E75" s="54"/>
      <c r="F75" s="54"/>
      <c r="G75" s="54"/>
      <c r="H75" s="90"/>
      <c r="I75" s="55"/>
      <c r="J75" s="12"/>
      <c r="K75" s="91"/>
      <c r="L75" s="88"/>
      <c r="M75" s="141"/>
      <c r="N75" s="141"/>
      <c r="O75" s="12"/>
      <c r="P75" s="145"/>
      <c r="Q75" s="145"/>
      <c r="R75" s="145"/>
      <c r="S75" s="146"/>
    </row>
    <row r="76" spans="1:19" ht="15.75" x14ac:dyDescent="0.25">
      <c r="A76" s="135" t="s">
        <v>55</v>
      </c>
      <c r="B76" s="136"/>
      <c r="C76" s="136"/>
      <c r="D76" s="136"/>
      <c r="E76" s="136"/>
      <c r="F76" s="136"/>
      <c r="G76" s="136"/>
      <c r="H76" s="90"/>
      <c r="I76" s="55"/>
      <c r="J76" s="12"/>
      <c r="K76" s="91"/>
      <c r="L76" s="88"/>
      <c r="M76" s="141"/>
      <c r="N76" s="141"/>
      <c r="O76" s="12"/>
      <c r="P76" s="145"/>
      <c r="Q76" s="145"/>
      <c r="R76" s="145"/>
      <c r="S76" s="146"/>
    </row>
    <row r="77" spans="1:19" ht="17.25" customHeight="1" x14ac:dyDescent="0.2">
      <c r="A77" s="85"/>
      <c r="B77" s="147" t="s">
        <v>56</v>
      </c>
      <c r="C77" s="147"/>
      <c r="D77" s="147"/>
      <c r="E77" s="147"/>
      <c r="F77" s="147"/>
      <c r="G77" s="147"/>
      <c r="H77" s="2"/>
      <c r="I77" s="7"/>
      <c r="J77" s="12"/>
      <c r="K77" s="91">
        <v>150</v>
      </c>
      <c r="L77" s="92" t="s">
        <v>115</v>
      </c>
      <c r="M77" s="142">
        <f>IF(H77="nein",0,I77*K77)</f>
        <v>0</v>
      </c>
      <c r="N77" s="141"/>
      <c r="O77" s="12"/>
      <c r="P77" s="147" t="s">
        <v>116</v>
      </c>
      <c r="Q77" s="147"/>
      <c r="R77" s="147"/>
      <c r="S77" s="150"/>
    </row>
    <row r="78" spans="1:19" ht="15" x14ac:dyDescent="0.2">
      <c r="A78" s="85"/>
      <c r="B78" s="147" t="s">
        <v>57</v>
      </c>
      <c r="C78" s="147"/>
      <c r="D78" s="147"/>
      <c r="E78" s="147"/>
      <c r="F78" s="147"/>
      <c r="G78" s="147"/>
      <c r="H78" s="2"/>
      <c r="I78" s="55"/>
      <c r="J78" s="12"/>
      <c r="K78" s="87">
        <v>3000</v>
      </c>
      <c r="L78" s="88" t="s">
        <v>67</v>
      </c>
      <c r="M78" s="142">
        <f>IF(H78="nein",0,IF(H78="ja",K78,0))</f>
        <v>0</v>
      </c>
      <c r="N78" s="141"/>
      <c r="O78" s="12"/>
      <c r="P78" s="147"/>
      <c r="Q78" s="147"/>
      <c r="R78" s="147"/>
      <c r="S78" s="150"/>
    </row>
    <row r="79" spans="1:19" ht="17.25" customHeight="1" x14ac:dyDescent="0.2">
      <c r="A79" s="85"/>
      <c r="B79" s="147" t="s">
        <v>76</v>
      </c>
      <c r="C79" s="147"/>
      <c r="D79" s="147"/>
      <c r="E79" s="147"/>
      <c r="F79" s="147"/>
      <c r="G79" s="147"/>
      <c r="H79" s="2"/>
      <c r="I79" s="7"/>
      <c r="J79" s="12"/>
      <c r="K79" s="91">
        <v>250</v>
      </c>
      <c r="L79" s="92" t="s">
        <v>115</v>
      </c>
      <c r="M79" s="142">
        <f>IF(H79="nein",0,I79*K79)</f>
        <v>0</v>
      </c>
      <c r="N79" s="141"/>
      <c r="O79" s="12"/>
      <c r="P79" s="147" t="s">
        <v>117</v>
      </c>
      <c r="Q79" s="147"/>
      <c r="R79" s="147"/>
      <c r="S79" s="150"/>
    </row>
    <row r="80" spans="1:19" ht="15.75" customHeight="1" x14ac:dyDescent="0.2">
      <c r="A80" s="85"/>
      <c r="B80" s="147" t="s">
        <v>58</v>
      </c>
      <c r="C80" s="147"/>
      <c r="D80" s="147"/>
      <c r="E80" s="147"/>
      <c r="F80" s="147"/>
      <c r="G80" s="147"/>
      <c r="H80" s="2"/>
      <c r="I80" s="55"/>
      <c r="J80" s="12"/>
      <c r="K80" s="87">
        <v>4000</v>
      </c>
      <c r="L80" s="88" t="s">
        <v>67</v>
      </c>
      <c r="M80" s="142">
        <f>IF(H80="nein",0,IF(H80="ja",K80,0))</f>
        <v>0</v>
      </c>
      <c r="N80" s="141"/>
      <c r="O80" s="12"/>
      <c r="P80" s="147" t="s">
        <v>69</v>
      </c>
      <c r="Q80" s="147"/>
      <c r="R80" s="147"/>
      <c r="S80" s="150"/>
    </row>
    <row r="81" spans="1:19" ht="15" x14ac:dyDescent="0.2">
      <c r="A81" s="85"/>
      <c r="B81" s="147" t="s">
        <v>77</v>
      </c>
      <c r="C81" s="147"/>
      <c r="D81" s="147"/>
      <c r="E81" s="147"/>
      <c r="F81" s="147"/>
      <c r="G81" s="147"/>
      <c r="H81" s="2"/>
      <c r="I81" s="55"/>
      <c r="J81" s="12"/>
      <c r="K81" s="87">
        <v>3000</v>
      </c>
      <c r="L81" s="88" t="s">
        <v>67</v>
      </c>
      <c r="M81" s="142">
        <f>IF(H81="nein",0,IF(H81="ja",K81,0))</f>
        <v>0</v>
      </c>
      <c r="N81" s="141"/>
      <c r="O81" s="12"/>
      <c r="P81" s="145"/>
      <c r="Q81" s="145"/>
      <c r="R81" s="145"/>
      <c r="S81" s="146"/>
    </row>
    <row r="82" spans="1:19" ht="15.75" x14ac:dyDescent="0.25">
      <c r="A82" s="56"/>
      <c r="B82" s="12"/>
      <c r="C82" s="12"/>
      <c r="D82" s="55"/>
      <c r="E82" s="54"/>
      <c r="F82" s="54"/>
      <c r="G82" s="54"/>
      <c r="H82" s="90"/>
      <c r="I82" s="55"/>
      <c r="J82" s="12"/>
      <c r="K82" s="91"/>
      <c r="L82" s="88"/>
      <c r="M82" s="141"/>
      <c r="N82" s="141"/>
      <c r="O82" s="12"/>
      <c r="P82" s="145"/>
      <c r="Q82" s="145"/>
      <c r="R82" s="145"/>
      <c r="S82" s="146"/>
    </row>
    <row r="83" spans="1:19" ht="15.75" x14ac:dyDescent="0.25">
      <c r="A83" s="135" t="s">
        <v>78</v>
      </c>
      <c r="B83" s="136"/>
      <c r="C83" s="136"/>
      <c r="D83" s="136"/>
      <c r="E83" s="136"/>
      <c r="F83" s="136"/>
      <c r="G83" s="136"/>
      <c r="H83" s="93"/>
      <c r="I83" s="55"/>
      <c r="J83" s="12"/>
      <c r="K83" s="91"/>
      <c r="L83" s="88"/>
      <c r="M83" s="141"/>
      <c r="N83" s="141"/>
      <c r="O83" s="12"/>
      <c r="P83" s="145"/>
      <c r="Q83" s="145"/>
      <c r="R83" s="145"/>
      <c r="S83" s="146"/>
    </row>
    <row r="84" spans="1:19" ht="18" x14ac:dyDescent="0.2">
      <c r="A84" s="85"/>
      <c r="B84" s="147" t="s">
        <v>59</v>
      </c>
      <c r="C84" s="147"/>
      <c r="D84" s="147"/>
      <c r="E84" s="147"/>
      <c r="F84" s="147"/>
      <c r="G84" s="147"/>
      <c r="H84" s="82"/>
      <c r="I84" s="104"/>
      <c r="J84" s="12"/>
      <c r="K84" s="87">
        <v>1500</v>
      </c>
      <c r="L84" s="92" t="s">
        <v>118</v>
      </c>
      <c r="M84" s="142">
        <f>IF(H84="nein",0,I84*K84)</f>
        <v>0</v>
      </c>
      <c r="N84" s="141"/>
      <c r="O84" s="12"/>
      <c r="P84" s="145"/>
      <c r="Q84" s="145"/>
      <c r="R84" s="145"/>
      <c r="S84" s="146"/>
    </row>
    <row r="85" spans="1:19" ht="15" x14ac:dyDescent="0.2">
      <c r="A85" s="85"/>
      <c r="B85" s="147" t="s">
        <v>60</v>
      </c>
      <c r="C85" s="147"/>
      <c r="D85" s="147"/>
      <c r="E85" s="147"/>
      <c r="F85" s="147"/>
      <c r="G85" s="147"/>
      <c r="H85" s="2"/>
      <c r="I85" s="55"/>
      <c r="J85" s="12"/>
      <c r="K85" s="87">
        <v>3000</v>
      </c>
      <c r="L85" s="88" t="s">
        <v>67</v>
      </c>
      <c r="M85" s="142">
        <f>IF(H85="nein",0,IF(H85="ja",K85,0))</f>
        <v>0</v>
      </c>
      <c r="N85" s="141"/>
      <c r="O85" s="12"/>
      <c r="P85" s="145"/>
      <c r="Q85" s="145"/>
      <c r="R85" s="145"/>
      <c r="S85" s="146"/>
    </row>
    <row r="86" spans="1:19" ht="15.75" x14ac:dyDescent="0.25">
      <c r="A86" s="56"/>
      <c r="B86" s="12"/>
      <c r="C86" s="12"/>
      <c r="D86" s="55"/>
      <c r="E86" s="54"/>
      <c r="F86" s="54"/>
      <c r="G86" s="54"/>
      <c r="H86" s="90"/>
      <c r="I86" s="55"/>
      <c r="J86" s="12"/>
      <c r="K86" s="91"/>
      <c r="L86" s="88"/>
      <c r="M86" s="141"/>
      <c r="N86" s="141"/>
      <c r="O86" s="12"/>
      <c r="P86" s="145"/>
      <c r="Q86" s="145"/>
      <c r="R86" s="145"/>
      <c r="S86" s="146"/>
    </row>
    <row r="87" spans="1:19" ht="15.75" customHeight="1" x14ac:dyDescent="0.25">
      <c r="A87" s="135" t="s">
        <v>61</v>
      </c>
      <c r="B87" s="136"/>
      <c r="C87" s="136"/>
      <c r="D87" s="136"/>
      <c r="E87" s="136"/>
      <c r="F87" s="136"/>
      <c r="G87" s="136"/>
      <c r="H87" s="90"/>
      <c r="I87" s="55"/>
      <c r="J87" s="12"/>
      <c r="K87" s="91"/>
      <c r="L87" s="88"/>
      <c r="M87" s="141"/>
      <c r="N87" s="141"/>
      <c r="O87" s="12"/>
      <c r="P87" s="188"/>
      <c r="Q87" s="188"/>
      <c r="R87" s="188"/>
      <c r="S87" s="189"/>
    </row>
    <row r="88" spans="1:19" ht="18" x14ac:dyDescent="0.2">
      <c r="A88" s="85"/>
      <c r="B88" s="147" t="s">
        <v>62</v>
      </c>
      <c r="C88" s="147"/>
      <c r="D88" s="147"/>
      <c r="E88" s="147"/>
      <c r="F88" s="147"/>
      <c r="G88" s="147"/>
      <c r="H88" s="2"/>
      <c r="I88" s="8"/>
      <c r="J88" s="12"/>
      <c r="K88" s="87">
        <v>2000</v>
      </c>
      <c r="L88" s="92" t="s">
        <v>115</v>
      </c>
      <c r="M88" s="142">
        <f>IF(H88="nein",0,I88*K88)</f>
        <v>0</v>
      </c>
      <c r="N88" s="141"/>
      <c r="O88" s="12"/>
      <c r="P88" s="184" t="s">
        <v>119</v>
      </c>
      <c r="Q88" s="184"/>
      <c r="R88" s="184"/>
      <c r="S88" s="185"/>
    </row>
    <row r="89" spans="1:19" ht="15" x14ac:dyDescent="0.2">
      <c r="A89" s="94"/>
      <c r="B89" s="48"/>
      <c r="C89" s="48"/>
      <c r="D89" s="61"/>
      <c r="E89" s="61"/>
      <c r="F89" s="61"/>
      <c r="G89" s="60"/>
      <c r="H89" s="48"/>
      <c r="I89" s="61"/>
      <c r="J89" s="48"/>
      <c r="K89" s="94"/>
      <c r="L89" s="48"/>
      <c r="M89" s="140"/>
      <c r="N89" s="140"/>
      <c r="O89" s="48"/>
      <c r="P89" s="186"/>
      <c r="Q89" s="186"/>
      <c r="R89" s="186"/>
      <c r="S89" s="187"/>
    </row>
    <row r="90" spans="1:19" ht="8.4499999999999993" customHeight="1" x14ac:dyDescent="0.2">
      <c r="A90" s="95"/>
      <c r="B90" s="96"/>
      <c r="C90" s="96"/>
      <c r="D90" s="63"/>
      <c r="E90" s="63"/>
      <c r="F90" s="63"/>
      <c r="G90" s="62"/>
      <c r="H90" s="96"/>
      <c r="I90" s="63"/>
      <c r="J90" s="96"/>
      <c r="K90" s="95"/>
      <c r="L90" s="96"/>
      <c r="M90" s="97"/>
      <c r="N90" s="97"/>
      <c r="O90" s="96"/>
      <c r="P90" s="96"/>
      <c r="Q90" s="96"/>
      <c r="R90" s="96"/>
      <c r="S90" s="98"/>
    </row>
    <row r="91" spans="1:19" ht="15.75" x14ac:dyDescent="0.25">
      <c r="A91" s="135" t="s">
        <v>66</v>
      </c>
      <c r="B91" s="136"/>
      <c r="C91" s="136"/>
      <c r="D91" s="136"/>
      <c r="E91" s="136"/>
      <c r="F91" s="136"/>
      <c r="G91" s="64"/>
      <c r="H91" s="12"/>
      <c r="I91" s="12"/>
      <c r="J91" s="12"/>
      <c r="K91" s="85"/>
      <c r="L91" s="99" t="s">
        <v>94</v>
      </c>
      <c r="M91" s="138">
        <f>IF(SUM(M74:N88)&lt;6000,0,SUM(M74:N88))</f>
        <v>0</v>
      </c>
      <c r="N91" s="139"/>
      <c r="O91" s="12"/>
      <c r="P91" s="12"/>
      <c r="Q91" s="12"/>
      <c r="R91" s="12"/>
      <c r="S91" s="100"/>
    </row>
    <row r="92" spans="1:19" ht="8.4499999999999993" customHeight="1" x14ac:dyDescent="0.25">
      <c r="A92" s="135"/>
      <c r="B92" s="136"/>
      <c r="C92" s="136"/>
      <c r="D92" s="136"/>
      <c r="E92" s="136"/>
      <c r="F92" s="136"/>
      <c r="G92" s="12"/>
      <c r="H92" s="12"/>
      <c r="I92" s="12"/>
      <c r="J92" s="12"/>
      <c r="K92" s="85"/>
      <c r="L92" s="99"/>
      <c r="M92" s="86"/>
      <c r="N92" s="86"/>
      <c r="O92" s="12"/>
      <c r="P92" s="12"/>
      <c r="Q92" s="12"/>
      <c r="R92" s="12"/>
      <c r="S92" s="101"/>
    </row>
    <row r="93" spans="1:19" ht="15.75" customHeight="1" x14ac:dyDescent="0.2">
      <c r="A93" s="65"/>
      <c r="B93" s="66"/>
      <c r="C93" s="66"/>
      <c r="D93" s="66"/>
      <c r="E93" s="66"/>
      <c r="F93" s="66"/>
      <c r="G93" s="12"/>
      <c r="H93" s="12"/>
      <c r="I93" s="12"/>
      <c r="J93" s="12"/>
      <c r="K93" s="85"/>
      <c r="L93" s="99"/>
      <c r="M93" s="86"/>
      <c r="N93" s="86"/>
      <c r="O93" s="12"/>
      <c r="P93" s="12"/>
      <c r="Q93" s="12"/>
      <c r="R93" s="12"/>
      <c r="S93" s="101"/>
    </row>
    <row r="94" spans="1:19" ht="15.75" customHeight="1" thickBot="1" x14ac:dyDescent="0.3">
      <c r="A94" s="135" t="s">
        <v>108</v>
      </c>
      <c r="B94" s="136"/>
      <c r="C94" s="136"/>
      <c r="D94" s="136"/>
      <c r="E94" s="136"/>
      <c r="F94" s="136"/>
      <c r="G94" s="136"/>
      <c r="H94" s="136"/>
      <c r="I94" s="136"/>
      <c r="J94" s="136"/>
      <c r="K94" s="85"/>
      <c r="L94" s="99" t="s">
        <v>94</v>
      </c>
      <c r="M94" s="190">
        <f>IF(M91&lt;20000,M91*0.3,M91*0.5)</f>
        <v>0</v>
      </c>
      <c r="N94" s="190"/>
      <c r="O94" s="12"/>
      <c r="P94" s="12"/>
      <c r="Q94" s="12"/>
      <c r="R94" s="12"/>
      <c r="S94" s="102">
        <f>M91</f>
        <v>0</v>
      </c>
    </row>
    <row r="95" spans="1:19" ht="6.75" customHeight="1" thickTop="1" x14ac:dyDescent="0.2">
      <c r="A95" s="67"/>
      <c r="B95" s="68"/>
      <c r="C95" s="68"/>
      <c r="D95" s="68"/>
      <c r="E95" s="68"/>
      <c r="F95" s="68"/>
      <c r="G95" s="59"/>
      <c r="H95" s="59"/>
      <c r="I95" s="59"/>
      <c r="J95" s="59"/>
      <c r="K95" s="58"/>
      <c r="L95" s="59"/>
      <c r="M95" s="69"/>
      <c r="N95" s="69"/>
      <c r="O95" s="59"/>
      <c r="P95" s="59"/>
      <c r="Q95" s="59"/>
      <c r="R95" s="59"/>
      <c r="S95" s="70"/>
    </row>
    <row r="96" spans="1:19" ht="15.75" customHeight="1" x14ac:dyDescent="0.2">
      <c r="A96" s="183"/>
      <c r="B96" s="183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</row>
    <row r="97" spans="1:19" ht="27.75" customHeight="1" x14ac:dyDescent="0.4">
      <c r="A97" s="119" t="s">
        <v>92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</row>
    <row r="98" spans="1:19" ht="15.75" customHeight="1" x14ac:dyDescent="0.25">
      <c r="A98" s="57"/>
      <c r="B98" s="57"/>
      <c r="C98" s="57"/>
      <c r="D98" s="57"/>
      <c r="E98" s="57"/>
      <c r="F98" s="57"/>
      <c r="G98" s="64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</row>
    <row r="99" spans="1:19" ht="17.100000000000001" customHeight="1" x14ac:dyDescent="0.2">
      <c r="A99" s="174" t="s">
        <v>70</v>
      </c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6"/>
    </row>
    <row r="100" spans="1:19" ht="17.100000000000001" customHeight="1" x14ac:dyDescent="0.2">
      <c r="A100" s="169" t="s">
        <v>114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1"/>
    </row>
    <row r="101" spans="1:19" ht="17.100000000000001" customHeight="1" x14ac:dyDescent="0.2">
      <c r="A101" s="169" t="s">
        <v>101</v>
      </c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1"/>
    </row>
    <row r="102" spans="1:19" ht="17.100000000000001" customHeight="1" x14ac:dyDescent="0.2">
      <c r="A102" s="169" t="s">
        <v>102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1"/>
    </row>
    <row r="103" spans="1:19" ht="17.100000000000001" customHeight="1" x14ac:dyDescent="0.2">
      <c r="A103" s="169" t="s">
        <v>103</v>
      </c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1"/>
    </row>
    <row r="104" spans="1:19" ht="17.100000000000001" customHeight="1" x14ac:dyDescent="0.2">
      <c r="A104" s="169" t="s">
        <v>104</v>
      </c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1"/>
    </row>
    <row r="105" spans="1:19" ht="17.100000000000001" customHeight="1" x14ac:dyDescent="0.2">
      <c r="A105" s="169" t="s">
        <v>105</v>
      </c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1"/>
    </row>
    <row r="106" spans="1:19" ht="17.100000000000001" customHeight="1" x14ac:dyDescent="0.2">
      <c r="A106" s="169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1"/>
    </row>
    <row r="107" spans="1:19" ht="17.100000000000001" customHeight="1" x14ac:dyDescent="0.2">
      <c r="A107" s="172" t="s">
        <v>71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73"/>
    </row>
    <row r="108" spans="1:19" ht="17.100000000000001" customHeight="1" x14ac:dyDescent="0.2">
      <c r="A108" s="169" t="s">
        <v>106</v>
      </c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1"/>
    </row>
    <row r="109" spans="1:19" ht="17.100000000000001" customHeight="1" x14ac:dyDescent="0.2">
      <c r="A109" s="169" t="s">
        <v>107</v>
      </c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1"/>
    </row>
    <row r="110" spans="1:19" ht="17.100000000000001" customHeight="1" x14ac:dyDescent="0.2">
      <c r="A110" s="16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1"/>
    </row>
    <row r="111" spans="1:19" ht="17.100000000000001" customHeight="1" x14ac:dyDescent="0.2">
      <c r="A111" s="172" t="s">
        <v>95</v>
      </c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73"/>
    </row>
    <row r="112" spans="1:19" ht="17.100000000000001" customHeight="1" x14ac:dyDescent="0.2">
      <c r="A112" s="169" t="s">
        <v>96</v>
      </c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1"/>
    </row>
    <row r="113" spans="1:19" ht="17.100000000000001" customHeight="1" x14ac:dyDescent="0.2">
      <c r="A113" s="169" t="s">
        <v>97</v>
      </c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1"/>
    </row>
    <row r="114" spans="1:19" ht="17.100000000000001" customHeight="1" x14ac:dyDescent="0.2">
      <c r="A114" s="169" t="s">
        <v>98</v>
      </c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1"/>
    </row>
    <row r="115" spans="1:19" ht="17.100000000000001" customHeight="1" x14ac:dyDescent="0.25">
      <c r="A115" s="71"/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1"/>
    </row>
    <row r="116" spans="1:19" ht="17.100000000000001" customHeight="1" x14ac:dyDescent="0.2">
      <c r="A116" s="172" t="s">
        <v>99</v>
      </c>
      <c r="B116" s="156"/>
      <c r="C116" s="156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73"/>
    </row>
    <row r="117" spans="1:19" ht="17.100000000000001" customHeight="1" x14ac:dyDescent="0.2">
      <c r="A117" s="169" t="s">
        <v>100</v>
      </c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1"/>
    </row>
    <row r="118" spans="1:19" ht="17.100000000000001" customHeight="1" x14ac:dyDescent="0.2">
      <c r="A118" s="169" t="s">
        <v>120</v>
      </c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1"/>
    </row>
    <row r="119" spans="1:19" ht="17.100000000000001" customHeight="1" x14ac:dyDescent="0.2">
      <c r="A119" s="169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1"/>
    </row>
    <row r="120" spans="1:19" ht="17.100000000000001" customHeight="1" x14ac:dyDescent="0.2">
      <c r="A120" s="172" t="s">
        <v>110</v>
      </c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73"/>
    </row>
    <row r="121" spans="1:19" ht="17.100000000000001" customHeight="1" x14ac:dyDescent="0.2">
      <c r="A121" s="169" t="s">
        <v>111</v>
      </c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1"/>
    </row>
    <row r="122" spans="1:19" ht="17.100000000000001" customHeight="1" x14ac:dyDescent="0.2">
      <c r="A122" s="169" t="s">
        <v>112</v>
      </c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1"/>
    </row>
    <row r="123" spans="1:19" ht="17.100000000000001" customHeight="1" x14ac:dyDescent="0.2">
      <c r="A123" s="180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2"/>
    </row>
    <row r="124" spans="1:19" ht="15" customHeight="1" x14ac:dyDescent="0.2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</row>
    <row r="125" spans="1:19" x14ac:dyDescent="0.2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</row>
    <row r="126" spans="1:19" x14ac:dyDescent="0.2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</row>
    <row r="127" spans="1:19" ht="15" customHeight="1" x14ac:dyDescent="0.2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</row>
    <row r="128" spans="1:19" ht="15" customHeight="1" x14ac:dyDescent="0.2"/>
  </sheetData>
  <sheetProtection algorithmName="SHA-512" hashValue="0TbX+J9RIsF6NtLTHnUXeSNKLFdDFPi8dSBCFqDacFhNHw95oxhN+lmrb2M0q+nth9U2+os14MmiklykZKBYbQ==" saltValue="pC5/cZ0WikE75emEAPIbwg==" spinCount="100000" sheet="1" selectLockedCells="1"/>
  <protectedRanges>
    <protectedRange algorithmName="SHA-512" hashValue="QA8Zfo2tILoaZtNIxXxpi0ACB+gsCK4ImAACotXkCiZa1cdwkLNmnXSb0h0ISO4oSRbm1KV+/QzuQ7a0gLaX4A==" saltValue="T3F8ikiDGcyFlApFmd9NcQ==" spinCount="100000" sqref="B9:F16 H21:R24 F27 F29 B40:B48 D40:D48 F40:O48 H74 H77:I77 H78:H81 I79 H84:H85 H88" name="Bereich1"/>
  </protectedRanges>
  <mergeCells count="160">
    <mergeCell ref="N31:R31"/>
    <mergeCell ref="N32:R32"/>
    <mergeCell ref="N33:R33"/>
    <mergeCell ref="A123:S123"/>
    <mergeCell ref="A124:S124"/>
    <mergeCell ref="A108:S108"/>
    <mergeCell ref="A111:S111"/>
    <mergeCell ref="A116:S116"/>
    <mergeCell ref="A109:S109"/>
    <mergeCell ref="A112:S112"/>
    <mergeCell ref="A113:S113"/>
    <mergeCell ref="A114:S114"/>
    <mergeCell ref="B115:S115"/>
    <mergeCell ref="A96:S96"/>
    <mergeCell ref="A94:J94"/>
    <mergeCell ref="P72:S72"/>
    <mergeCell ref="P73:S73"/>
    <mergeCell ref="P88:S89"/>
    <mergeCell ref="P87:S87"/>
    <mergeCell ref="M94:N94"/>
    <mergeCell ref="P82:S82"/>
    <mergeCell ref="P83:S83"/>
    <mergeCell ref="P84:S84"/>
    <mergeCell ref="P85:S85"/>
    <mergeCell ref="A125:S125"/>
    <mergeCell ref="A126:S126"/>
    <mergeCell ref="A127:S127"/>
    <mergeCell ref="N26:R26"/>
    <mergeCell ref="N27:R27"/>
    <mergeCell ref="N28:R28"/>
    <mergeCell ref="N29:R29"/>
    <mergeCell ref="N30:R30"/>
    <mergeCell ref="A119:S119"/>
    <mergeCell ref="A120:S120"/>
    <mergeCell ref="A121:S121"/>
    <mergeCell ref="A122:S122"/>
    <mergeCell ref="A118:S118"/>
    <mergeCell ref="A117:S117"/>
    <mergeCell ref="A106:S106"/>
    <mergeCell ref="A110:S110"/>
    <mergeCell ref="A99:S99"/>
    <mergeCell ref="A107:S107"/>
    <mergeCell ref="A100:S100"/>
    <mergeCell ref="A101:S101"/>
    <mergeCell ref="A102:S102"/>
    <mergeCell ref="A103:S103"/>
    <mergeCell ref="A104:S104"/>
    <mergeCell ref="A105:S105"/>
    <mergeCell ref="P86:S86"/>
    <mergeCell ref="A92:F92"/>
    <mergeCell ref="B88:G88"/>
    <mergeCell ref="B85:G85"/>
    <mergeCell ref="B84:G84"/>
    <mergeCell ref="P71:S71"/>
    <mergeCell ref="P78:S78"/>
    <mergeCell ref="P80:S80"/>
    <mergeCell ref="P79:S79"/>
    <mergeCell ref="P77:S77"/>
    <mergeCell ref="P81:S81"/>
    <mergeCell ref="P74:S74"/>
    <mergeCell ref="P75:S75"/>
    <mergeCell ref="B78:G78"/>
    <mergeCell ref="I71:J71"/>
    <mergeCell ref="K71:L71"/>
    <mergeCell ref="B81:G81"/>
    <mergeCell ref="B80:G80"/>
    <mergeCell ref="B79:G79"/>
    <mergeCell ref="B77:G77"/>
    <mergeCell ref="M71:N71"/>
    <mergeCell ref="M76:N76"/>
    <mergeCell ref="P76:S76"/>
    <mergeCell ref="A59:D59"/>
    <mergeCell ref="A60:D60"/>
    <mergeCell ref="A61:D61"/>
    <mergeCell ref="A62:D62"/>
    <mergeCell ref="A63:D63"/>
    <mergeCell ref="A64:D64"/>
    <mergeCell ref="A55:D55"/>
    <mergeCell ref="A56:D56"/>
    <mergeCell ref="A57:D57"/>
    <mergeCell ref="A58:D58"/>
    <mergeCell ref="A66:D66"/>
    <mergeCell ref="A68:D68"/>
    <mergeCell ref="A91:F91"/>
    <mergeCell ref="A87:G87"/>
    <mergeCell ref="A83:G83"/>
    <mergeCell ref="A76:G76"/>
    <mergeCell ref="A74:G74"/>
    <mergeCell ref="M91:N91"/>
    <mergeCell ref="M89:N89"/>
    <mergeCell ref="M75:N75"/>
    <mergeCell ref="M74:N74"/>
    <mergeCell ref="M82:N82"/>
    <mergeCell ref="M81:N81"/>
    <mergeCell ref="M80:N80"/>
    <mergeCell ref="M79:N79"/>
    <mergeCell ref="M78:N78"/>
    <mergeCell ref="M77:N77"/>
    <mergeCell ref="M88:N88"/>
    <mergeCell ref="M87:N87"/>
    <mergeCell ref="M86:N86"/>
    <mergeCell ref="M85:N85"/>
    <mergeCell ref="M84:N84"/>
    <mergeCell ref="M83:N83"/>
    <mergeCell ref="A67:E67"/>
    <mergeCell ref="A29:E29"/>
    <mergeCell ref="A27:E27"/>
    <mergeCell ref="A97:S97"/>
    <mergeCell ref="A6:S6"/>
    <mergeCell ref="I8:L8"/>
    <mergeCell ref="P24:R24"/>
    <mergeCell ref="N24:O24"/>
    <mergeCell ref="L24:M24"/>
    <mergeCell ref="N20:O20"/>
    <mergeCell ref="N21:O21"/>
    <mergeCell ref="N22:O22"/>
    <mergeCell ref="N23:O23"/>
    <mergeCell ref="P20:R20"/>
    <mergeCell ref="P21:R21"/>
    <mergeCell ref="P22:R22"/>
    <mergeCell ref="P23:R23"/>
    <mergeCell ref="J24:K24"/>
    <mergeCell ref="L20:M20"/>
    <mergeCell ref="L21:M21"/>
    <mergeCell ref="F36:O36"/>
    <mergeCell ref="A34:S34"/>
    <mergeCell ref="A53:S53"/>
    <mergeCell ref="A69:S69"/>
    <mergeCell ref="A65:D65"/>
    <mergeCell ref="A2:S2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F20:G20"/>
    <mergeCell ref="F21:G21"/>
    <mergeCell ref="F22:G22"/>
    <mergeCell ref="F23:G23"/>
    <mergeCell ref="F24:G24"/>
    <mergeCell ref="L22:M22"/>
    <mergeCell ref="L23:M23"/>
    <mergeCell ref="H20:I20"/>
    <mergeCell ref="H21:I21"/>
    <mergeCell ref="H22:I22"/>
    <mergeCell ref="H23:I23"/>
    <mergeCell ref="H24:I24"/>
    <mergeCell ref="J20:K20"/>
    <mergeCell ref="J21:K21"/>
    <mergeCell ref="J22:K22"/>
    <mergeCell ref="J23:K23"/>
    <mergeCell ref="A19:B19"/>
    <mergeCell ref="A21:E21"/>
    <mergeCell ref="A22:E22"/>
    <mergeCell ref="A23:E23"/>
    <mergeCell ref="A24:E24"/>
  </mergeCells>
  <conditionalFormatting sqref="F65:O6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F27 F29 H74 H77:H81 H84:H85 H88">
      <formula1>"ja, nein"</formula1>
    </dataValidation>
  </dataValidations>
  <pageMargins left="0.7" right="0.7" top="0.78740157499999996" bottom="0.74728260869565222" header="0.3" footer="0.3"/>
  <pageSetup paperSize="9" scale="71" fitToWidth="0" fitToHeight="0" orientation="landscape" r:id="rId1"/>
  <headerFooter>
    <oddHeader>&amp;L&amp;"Arial,Kursiv"&amp;12Bedarfsnachweis Befüll- und Waschplatz</oddHeader>
    <oddFooter>&amp;L&amp;"Arial,Kursiv"&amp;12Plantahof, Fachstelle Pflanzenschutz&amp;R&amp;"Arial,Kursiv"&amp;12&amp;D</oddFooter>
  </headerFooter>
  <rowBreaks count="3" manualBreakCount="3">
    <brk id="33" max="16383" man="1"/>
    <brk id="68" max="18" man="1"/>
    <brk id="96" max="1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E4C0E77A497F409D163BCD6CF22F6C" ma:contentTypeVersion="1" ma:contentTypeDescription="Ein neues Dokument erstellen." ma:contentTypeScope="" ma:versionID="e010eb4369c70ea53b7a4aafa9d48af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24c94372c891064ad779b0aa8ef009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5588AB-E9C0-4B27-A46E-7D4FE14447ED}"/>
</file>

<file path=customXml/itemProps2.xml><?xml version="1.0" encoding="utf-8"?>
<ds:datastoreItem xmlns:ds="http://schemas.openxmlformats.org/officeDocument/2006/customXml" ds:itemID="{5C3C1393-0517-4618-A145-4AC05C9E8D66}"/>
</file>

<file path=customXml/itemProps3.xml><?xml version="1.0" encoding="utf-8"?>
<ds:datastoreItem xmlns:ds="http://schemas.openxmlformats.org/officeDocument/2006/customXml" ds:itemID="{730EEABA-ABEE-46EA-B855-DA75F6869B2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Berechnungen</vt:lpstr>
      <vt:lpstr>Berechnungen!Druckbereich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Vetsch</dc:creator>
  <cp:lastModifiedBy>Sgier Fabian</cp:lastModifiedBy>
  <cp:lastPrinted>2021-06-29T06:12:06Z</cp:lastPrinted>
  <dcterms:created xsi:type="dcterms:W3CDTF">2020-04-28T09:17:57Z</dcterms:created>
  <dcterms:modified xsi:type="dcterms:W3CDTF">2022-01-19T09:57:40Z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0x0101004AE4C0E77A497F409D163BCD6CF22F6C</vt:lpwstr>
  </property>
</Properties>
</file>