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Z:\Checkout\CMI\705ca473a779494cae134d5ad59f2fc2\"/>
    </mc:Choice>
  </mc:AlternateContent>
  <xr:revisionPtr revIDLastSave="0" documentId="13_ncr:1_{9D2DEA71-F30E-4574-A90E-785A02730F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" sheetId="1" r:id="rId1"/>
  </sheets>
  <definedNames>
    <definedName name="_xlnm.Print_Area" localSheetId="0">EP!$A$1:$J$33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 l="1"/>
  <c r="G12" i="1"/>
  <c r="G17" i="1"/>
  <c r="G19" i="1"/>
  <c r="E18" i="1"/>
  <c r="C18" i="1"/>
  <c r="G14" i="1"/>
  <c r="E13" i="1"/>
  <c r="C13" i="1"/>
  <c r="I7" i="1"/>
  <c r="H19" i="1" l="1"/>
  <c r="H20" i="1" s="1"/>
  <c r="C23" i="1"/>
  <c r="H14" i="1"/>
  <c r="K8" i="1"/>
  <c r="L8" i="1" s="1"/>
  <c r="I14" i="1" l="1"/>
  <c r="E24" i="1"/>
  <c r="E23" i="1" s="1"/>
  <c r="C7" i="1"/>
  <c r="D7" i="1" l="1"/>
  <c r="E7" i="1"/>
  <c r="F7" i="1"/>
  <c r="G7" i="1"/>
  <c r="H7" i="1"/>
  <c r="D26" i="1" l="1"/>
</calcChain>
</file>

<file path=xl/sharedStrings.xml><?xml version="1.0" encoding="utf-8"?>
<sst xmlns="http://schemas.openxmlformats.org/spreadsheetml/2006/main" count="31" uniqueCount="25">
  <si>
    <t>Note</t>
  </si>
  <si>
    <t>Rundung</t>
  </si>
  <si>
    <t>Endnote</t>
  </si>
  <si>
    <t>Minuspunkte</t>
  </si>
  <si>
    <t>Prüfungsentscheid:</t>
  </si>
  <si>
    <t>Geografie</t>
  </si>
  <si>
    <t>Geschichte</t>
  </si>
  <si>
    <t>Bild-nerisches Gestalten</t>
  </si>
  <si>
    <t>Musik</t>
  </si>
  <si>
    <t>Bewegung und Sport</t>
  </si>
  <si>
    <t>Natur und Technik</t>
  </si>
  <si>
    <t>Übetrittsnote</t>
  </si>
  <si>
    <r>
      <t xml:space="preserve">Übertrittsnote </t>
    </r>
    <r>
      <rPr>
        <sz val="10"/>
        <color theme="1"/>
        <rFont val="Arial"/>
        <family val="2"/>
      </rPr>
      <t>(Zeugnisnoten des 1. Semesters der 2. Sekundarklasse)*</t>
    </r>
  </si>
  <si>
    <t>*Kandidatinnen und Kandidaten, die die Aufnahmeprüfung unmittelbar aus der 2. Klasse der Sekundarschule absolvieren, haben Anspruch auf Anrechnung einer Übertrittsnote. 
Alle anderen Kandidatinnen und Kandidaten haben keinen Anspruch darauf.</t>
  </si>
  <si>
    <t>Notenrechner 
Aufnahmeprüfung 3. Gymnasialklasse und 1. Klasse der HMS/FMS/IMS</t>
  </si>
  <si>
    <r>
      <t xml:space="preserve">Der folgende Notenrechner dient als Berechnungshilfe für die Berechnung der Noten der Aufnahmeprüfung in die 
3. Gymnasialklasse und 1. Klasse der HMS/FMS/IMS (Einheitsprüfung). Der Notenrechner gilt </t>
    </r>
    <r>
      <rPr>
        <i/>
        <u/>
        <sz val="8"/>
        <color theme="1"/>
        <rFont val="Arial"/>
        <family val="2"/>
      </rPr>
      <t>ausschliesslich</t>
    </r>
    <r>
      <rPr>
        <i/>
        <sz val="8"/>
        <color theme="1"/>
        <rFont val="Arial"/>
        <family val="2"/>
      </rPr>
      <t xml:space="preserve"> für Kandidatinnen und Kandidaten, die die Aufnahmeprüfung unmittelbar </t>
    </r>
    <r>
      <rPr>
        <i/>
        <u/>
        <sz val="8"/>
        <color theme="1"/>
        <rFont val="Arial"/>
        <family val="2"/>
      </rPr>
      <t>aus der 2. Klasse der Sekundarschule</t>
    </r>
    <r>
      <rPr>
        <i/>
        <sz val="8"/>
        <color theme="1"/>
        <rFont val="Arial"/>
        <family val="2"/>
      </rPr>
      <t xml:space="preserve"> absolvieren. 
Bei Widersprüchen zwischen den Resultaten des Notenrechners und dem offiziellen Prüfungsentscheid gilt ausschliesslich der offizielle Prüfungsentscheid.</t>
    </r>
  </si>
  <si>
    <t>Zweit-sprache</t>
  </si>
  <si>
    <r>
      <t xml:space="preserve">Prüfungsfachnote Mathematik </t>
    </r>
    <r>
      <rPr>
        <sz val="10"/>
        <color theme="1"/>
        <rFont val="Arial"/>
        <family val="2"/>
      </rPr>
      <t>(Noten der Aufnahmeprüfung)</t>
    </r>
  </si>
  <si>
    <r>
      <t xml:space="preserve">Prüfungsfachnote Sprachen </t>
    </r>
    <r>
      <rPr>
        <sz val="10"/>
        <color theme="1"/>
        <rFont val="Arial"/>
        <family val="2"/>
      </rPr>
      <t>(Noten der Aufnahmeprüfung)</t>
    </r>
  </si>
  <si>
    <t>Bezeichnete Erstsprache</t>
  </si>
  <si>
    <t>Englisch</t>
  </si>
  <si>
    <t>Prüfungsfachnote Sprachen</t>
  </si>
  <si>
    <t>Prüfungsfachnote Mathematik</t>
  </si>
  <si>
    <t xml:space="preserve">Arithmetik und 
Algebra </t>
  </si>
  <si>
    <t>Geometrie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</si>
</sst>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.5"/>
      <color theme="1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10"/>
      <color theme="0"/>
      <name val="Arial"/>
      <family val="2"/>
    </font>
    <font>
      <i/>
      <sz val="9.5"/>
      <color theme="1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4" fillId="2" borderId="2" xfId="0" applyFont="1" applyFill="1" applyBorder="1" applyProtection="1"/>
    <xf numFmtId="0" fontId="6" fillId="2" borderId="2" xfId="0" applyFont="1" applyFill="1" applyBorder="1" applyProtection="1"/>
    <xf numFmtId="0" fontId="7" fillId="2" borderId="0" xfId="0" applyFont="1" applyFill="1" applyProtection="1"/>
    <xf numFmtId="0" fontId="10" fillId="2" borderId="0" xfId="0" applyFont="1" applyFill="1" applyBorder="1" applyProtection="1"/>
    <xf numFmtId="0" fontId="10" fillId="2" borderId="0" xfId="0" applyFont="1" applyFill="1" applyProtection="1"/>
    <xf numFmtId="0" fontId="9" fillId="2" borderId="1" xfId="0" applyFont="1" applyFill="1" applyBorder="1" applyProtection="1"/>
    <xf numFmtId="0" fontId="1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top" wrapText="1"/>
    </xf>
    <xf numFmtId="0" fontId="5" fillId="2" borderId="0" xfId="0" applyFont="1" applyFill="1" applyBorder="1" applyProtection="1"/>
    <xf numFmtId="0" fontId="12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8" fillId="2" borderId="0" xfId="0" applyFont="1" applyFill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top" wrapText="1"/>
    </xf>
    <xf numFmtId="0" fontId="14" fillId="2" borderId="0" xfId="0" applyFont="1" applyFill="1" applyAlignment="1" applyProtection="1">
      <alignment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Protection="1"/>
    <xf numFmtId="0" fontId="7" fillId="2" borderId="0" xfId="0" applyFont="1" applyFill="1" applyBorder="1" applyProtection="1"/>
    <xf numFmtId="0" fontId="3" fillId="2" borderId="1" xfId="0" applyFont="1" applyFill="1" applyBorder="1" applyAlignment="1" applyProtection="1"/>
    <xf numFmtId="0" fontId="14" fillId="2" borderId="0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/>
    <xf numFmtId="2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right"/>
    </xf>
    <xf numFmtId="0" fontId="5" fillId="2" borderId="1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12" fillId="2" borderId="2" xfId="0" applyFont="1" applyFill="1" applyBorder="1" applyProtection="1"/>
    <xf numFmtId="0" fontId="17" fillId="2" borderId="2" xfId="0" applyFont="1" applyFill="1" applyBorder="1" applyProtection="1"/>
    <xf numFmtId="2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Protection="1"/>
    <xf numFmtId="0" fontId="18" fillId="2" borderId="0" xfId="0" applyFont="1" applyFill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4" fontId="7" fillId="2" borderId="0" xfId="0" applyNumberFormat="1" applyFont="1" applyFill="1" applyBorder="1" applyAlignment="1" applyProtection="1">
      <alignment horizontal="center" vertical="center"/>
    </xf>
    <xf numFmtId="4" fontId="7" fillId="2" borderId="0" xfId="0" applyNumberFormat="1" applyFont="1" applyFill="1" applyProtection="1"/>
    <xf numFmtId="0" fontId="1" fillId="2" borderId="0" xfId="0" applyFont="1" applyFill="1" applyAlignment="1" applyProtection="1">
      <alignment horizontal="left" vertical="center" wrapText="1"/>
    </xf>
    <xf numFmtId="2" fontId="4" fillId="2" borderId="0" xfId="0" applyNumberFormat="1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2" fontId="4" fillId="2" borderId="10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top" wrapText="1"/>
    </xf>
    <xf numFmtId="2" fontId="9" fillId="2" borderId="0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2" fontId="5" fillId="2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2" fontId="5" fillId="2" borderId="4" xfId="0" applyNumberFormat="1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2" fontId="9" fillId="2" borderId="12" xfId="0" applyNumberFormat="1" applyFont="1" applyFill="1" applyBorder="1" applyAlignment="1" applyProtection="1">
      <alignment horizontal="center" vertical="center"/>
      <protection locked="0"/>
    </xf>
    <xf numFmtId="2" fontId="9" fillId="2" borderId="13" xfId="0" applyNumberFormat="1" applyFont="1" applyFill="1" applyBorder="1" applyAlignment="1" applyProtection="1">
      <alignment horizontal="center" vertical="center"/>
      <protection locked="0"/>
    </xf>
    <xf numFmtId="2" fontId="9" fillId="2" borderId="1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vertical="top" wrapText="1"/>
    </xf>
    <xf numFmtId="0" fontId="11" fillId="3" borderId="2" xfId="0" applyFont="1" applyFill="1" applyBorder="1" applyAlignment="1" applyProtection="1">
      <alignment vertical="top" wrapText="1"/>
    </xf>
  </cellXfs>
  <cellStyles count="1">
    <cellStyle name="Standard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549519</xdr:colOff>
      <xdr:row>0</xdr:row>
      <xdr:rowOff>1040040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59364" cy="104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3" zoomScale="145" zoomScaleNormal="145" workbookViewId="0">
      <selection activeCell="G22" sqref="G22:H22"/>
    </sheetView>
  </sheetViews>
  <sheetFormatPr baseColWidth="10" defaultColWidth="11.44140625" defaultRowHeight="13.2" x14ac:dyDescent="0.25"/>
  <cols>
    <col min="1" max="1" width="5.6640625" style="1" customWidth="1"/>
    <col min="2" max="2" width="12.33203125" style="1" customWidth="1"/>
    <col min="3" max="9" width="10.6640625" style="1" customWidth="1"/>
    <col min="10" max="10" width="20.6640625" style="1" customWidth="1"/>
    <col min="11" max="14" width="10.6640625" style="1" customWidth="1"/>
    <col min="15" max="16384" width="11.44140625" style="1"/>
  </cols>
  <sheetData>
    <row r="1" spans="1:13" ht="86.25" customHeight="1" x14ac:dyDescent="0.25"/>
    <row r="2" spans="1:13" ht="53.4" customHeight="1" x14ac:dyDescent="0.25">
      <c r="B2" s="51" t="s">
        <v>14</v>
      </c>
      <c r="C2" s="51"/>
      <c r="D2" s="51"/>
      <c r="E2" s="51"/>
      <c r="F2" s="51"/>
      <c r="G2" s="51"/>
      <c r="H2" s="51"/>
      <c r="I2" s="51"/>
      <c r="J2" s="51"/>
      <c r="K2" s="14"/>
      <c r="L2" s="2"/>
    </row>
    <row r="3" spans="1:13" ht="84.75" customHeight="1" x14ac:dyDescent="0.25">
      <c r="A3" s="3"/>
      <c r="B3" s="66" t="s">
        <v>15</v>
      </c>
      <c r="C3" s="66"/>
      <c r="D3" s="66"/>
      <c r="E3" s="66"/>
      <c r="F3" s="66"/>
      <c r="G3" s="66"/>
      <c r="H3" s="66"/>
      <c r="I3" s="66"/>
      <c r="J3" s="23"/>
      <c r="K3" s="21"/>
      <c r="L3" s="21"/>
    </row>
    <row r="4" spans="1:13" ht="39" customHeight="1" x14ac:dyDescent="0.25">
      <c r="B4" s="31" t="s">
        <v>12</v>
      </c>
      <c r="C4" s="13"/>
      <c r="D4" s="13"/>
      <c r="E4" s="13"/>
      <c r="F4" s="13"/>
      <c r="G4" s="13"/>
      <c r="H4" s="13"/>
      <c r="I4" s="13"/>
      <c r="J4" s="11"/>
      <c r="K4" s="18"/>
      <c r="L4" s="18"/>
      <c r="M4" s="18"/>
    </row>
    <row r="5" spans="1:13" ht="40.5" customHeight="1" x14ac:dyDescent="0.25">
      <c r="B5" s="7"/>
      <c r="C5" s="17" t="s">
        <v>5</v>
      </c>
      <c r="D5" s="17" t="s">
        <v>6</v>
      </c>
      <c r="E5" s="17" t="s">
        <v>10</v>
      </c>
      <c r="F5" s="17" t="s">
        <v>7</v>
      </c>
      <c r="G5" s="17" t="s">
        <v>8</v>
      </c>
      <c r="H5" s="17" t="s">
        <v>9</v>
      </c>
      <c r="I5" s="17" t="s">
        <v>16</v>
      </c>
      <c r="J5" s="22" t="s">
        <v>11</v>
      </c>
      <c r="K5" s="19"/>
      <c r="L5" s="18"/>
      <c r="M5" s="20"/>
    </row>
    <row r="6" spans="1:13" x14ac:dyDescent="0.25">
      <c r="B6" s="8" t="s">
        <v>0</v>
      </c>
      <c r="C6" s="26"/>
      <c r="D6" s="26"/>
      <c r="E6" s="26"/>
      <c r="F6" s="26"/>
      <c r="G6" s="26"/>
      <c r="H6" s="27"/>
      <c r="I6" s="34"/>
      <c r="J6" s="62" t="str">
        <f>IF(COUNTIF(C6:I6,"&gt;0")=0,"",SUM(C6:I6)/COUNTIF(C6:I6,"&gt;0"))</f>
        <v/>
      </c>
      <c r="K6" s="16"/>
      <c r="L6" s="18"/>
      <c r="M6" s="18"/>
    </row>
    <row r="7" spans="1:13" x14ac:dyDescent="0.25">
      <c r="B7" s="9" t="s">
        <v>1</v>
      </c>
      <c r="C7" s="24">
        <f t="shared" ref="C7:I7" si="0">ROUND(C6/0.5,0)*0.5</f>
        <v>0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4">
        <f t="shared" si="0"/>
        <v>0</v>
      </c>
      <c r="H7" s="25">
        <f t="shared" si="0"/>
        <v>0</v>
      </c>
      <c r="I7" s="33">
        <f t="shared" si="0"/>
        <v>0</v>
      </c>
      <c r="J7" s="63"/>
      <c r="K7" s="16"/>
      <c r="L7" s="18"/>
      <c r="M7" s="18"/>
    </row>
    <row r="8" spans="1:13" x14ac:dyDescent="0.25">
      <c r="B8" s="35"/>
      <c r="C8" s="16"/>
      <c r="D8" s="16"/>
      <c r="E8" s="16"/>
      <c r="F8" s="16"/>
      <c r="G8" s="16"/>
      <c r="H8" s="28"/>
      <c r="I8" s="28"/>
      <c r="J8" s="43">
        <f>ROUND(SUMIF(J6,"&lt;4"), 2)</f>
        <v>0</v>
      </c>
      <c r="K8" s="43">
        <f>IF(AND(J6&gt;0,J6&lt;4),SUM(4-J8),0)</f>
        <v>0</v>
      </c>
      <c r="L8" s="44">
        <f>IF(K8=4,0,K8)</f>
        <v>0</v>
      </c>
      <c r="M8" s="30"/>
    </row>
    <row r="9" spans="1:13" ht="25.5" customHeight="1" x14ac:dyDescent="0.25">
      <c r="B9" s="67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3" ht="33" customHeight="1" x14ac:dyDescent="0.25">
      <c r="B10" s="31" t="s">
        <v>18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3" ht="40.5" customHeight="1" x14ac:dyDescent="0.25">
      <c r="B11" s="7"/>
      <c r="C11" s="92" t="s">
        <v>19</v>
      </c>
      <c r="D11" s="93"/>
      <c r="E11" s="92" t="s">
        <v>20</v>
      </c>
      <c r="F11" s="93"/>
      <c r="G11" s="64" t="s">
        <v>21</v>
      </c>
      <c r="H11" s="64"/>
      <c r="I11" s="32"/>
      <c r="J11" s="32"/>
      <c r="K11" s="32"/>
      <c r="L11" s="32"/>
    </row>
    <row r="12" spans="1:13" ht="17.25" customHeight="1" x14ac:dyDescent="0.25">
      <c r="B12" s="41" t="s">
        <v>0</v>
      </c>
      <c r="C12" s="80"/>
      <c r="D12" s="80"/>
      <c r="E12" s="80"/>
      <c r="F12" s="82"/>
      <c r="G12" s="88">
        <f>SUM(C12+E12)/2</f>
        <v>0</v>
      </c>
      <c r="H12" s="89"/>
      <c r="I12" s="32"/>
      <c r="J12" s="32"/>
      <c r="K12" s="32"/>
      <c r="L12" s="32"/>
    </row>
    <row r="13" spans="1:13" ht="15.75" customHeight="1" x14ac:dyDescent="0.25">
      <c r="A13" s="3"/>
      <c r="B13" s="42" t="s">
        <v>1</v>
      </c>
      <c r="C13" s="81">
        <f>ROUND(C12/0.25,0)*0.25</f>
        <v>0</v>
      </c>
      <c r="D13" s="81"/>
      <c r="E13" s="81">
        <f>ROUND(E12/0.25,0)*0.25</f>
        <v>0</v>
      </c>
      <c r="F13" s="83"/>
      <c r="G13" s="90"/>
      <c r="H13" s="91"/>
      <c r="I13" s="4"/>
      <c r="J13" s="4"/>
      <c r="K13" s="4"/>
      <c r="L13" s="4"/>
    </row>
    <row r="14" spans="1:13" ht="15.75" customHeight="1" x14ac:dyDescent="0.25">
      <c r="A14" s="3"/>
      <c r="B14" s="35"/>
      <c r="C14" s="15"/>
      <c r="D14" s="15"/>
      <c r="E14" s="15"/>
      <c r="F14" s="28"/>
      <c r="G14" s="43">
        <f>ROUND(SUMIF(G12,"&lt;4"), 2)</f>
        <v>0</v>
      </c>
      <c r="H14" s="43">
        <f>IF(AND(G12&gt;0,G12&lt;4),SUM(4-G14),0)</f>
        <v>0</v>
      </c>
      <c r="I14" s="44">
        <f>IF(H14=4,0,H14)</f>
        <v>0</v>
      </c>
      <c r="J14" s="45"/>
      <c r="K14" s="4"/>
      <c r="L14" s="4"/>
    </row>
    <row r="15" spans="1:13" s="5" customFormat="1" ht="32.25" customHeight="1" x14ac:dyDescent="0.25">
      <c r="B15" s="31" t="s">
        <v>17</v>
      </c>
      <c r="C15" s="6"/>
      <c r="D15" s="6"/>
      <c r="E15" s="6"/>
      <c r="F15" s="46"/>
      <c r="G15" s="46"/>
      <c r="H15" s="46"/>
      <c r="I15" s="47"/>
      <c r="J15" s="48"/>
      <c r="K15" s="40"/>
      <c r="L15" s="40"/>
    </row>
    <row r="16" spans="1:13" ht="40.5" customHeight="1" x14ac:dyDescent="0.25">
      <c r="B16" s="7"/>
      <c r="C16" s="64" t="s">
        <v>23</v>
      </c>
      <c r="D16" s="64"/>
      <c r="E16" s="64" t="s">
        <v>24</v>
      </c>
      <c r="F16" s="64"/>
      <c r="G16" s="64" t="s">
        <v>22</v>
      </c>
      <c r="H16" s="64"/>
      <c r="I16" s="59"/>
      <c r="J16" s="59"/>
      <c r="K16" s="59"/>
      <c r="L16" s="59"/>
    </row>
    <row r="17" spans="2:14" ht="15" customHeight="1" x14ac:dyDescent="0.25">
      <c r="B17" s="41" t="s">
        <v>0</v>
      </c>
      <c r="C17" s="80"/>
      <c r="D17" s="82"/>
      <c r="E17" s="80"/>
      <c r="F17" s="80"/>
      <c r="G17" s="88">
        <f>SUM(C17+E17)/2</f>
        <v>0</v>
      </c>
      <c r="H17" s="89"/>
      <c r="I17" s="60"/>
      <c r="J17" s="60"/>
      <c r="K17" s="65"/>
      <c r="L17" s="65"/>
    </row>
    <row r="18" spans="2:14" ht="15" customHeight="1" x14ac:dyDescent="0.25">
      <c r="B18" s="42" t="s">
        <v>1</v>
      </c>
      <c r="C18" s="81">
        <f>ROUND(C17/0.25,0)*0.25</f>
        <v>0</v>
      </c>
      <c r="D18" s="83"/>
      <c r="E18" s="81">
        <f>ROUND(E17/0.25,0)*0.25</f>
        <v>0</v>
      </c>
      <c r="F18" s="81"/>
      <c r="G18" s="90"/>
      <c r="H18" s="91"/>
      <c r="I18" s="61"/>
      <c r="J18" s="61"/>
      <c r="K18" s="65"/>
      <c r="L18" s="65"/>
    </row>
    <row r="19" spans="2:14" ht="9.9" customHeight="1" x14ac:dyDescent="0.25">
      <c r="B19" s="35"/>
      <c r="C19" s="16"/>
      <c r="D19" s="16"/>
      <c r="E19" s="16"/>
      <c r="F19" s="28"/>
      <c r="G19" s="49">
        <f>ROUND(SUMIF(G17,"&lt;4"), 2)</f>
        <v>0</v>
      </c>
      <c r="H19" s="49">
        <f>IF(AND(G17&gt;0,G17&lt;4),SUM(4-G19),0)</f>
        <v>0</v>
      </c>
      <c r="I19" s="28"/>
      <c r="J19" s="28"/>
      <c r="K19" s="36"/>
      <c r="L19" s="36"/>
      <c r="M19" s="10"/>
      <c r="N19" s="10"/>
    </row>
    <row r="20" spans="2:14" ht="12" customHeight="1" x14ac:dyDescent="0.25">
      <c r="C20" s="37"/>
      <c r="D20" s="38"/>
      <c r="E20" s="37"/>
      <c r="F20" s="10"/>
      <c r="G20" s="50"/>
      <c r="H20" s="50">
        <f>IF(H19=4,0,H19)</f>
        <v>0</v>
      </c>
      <c r="I20" s="30"/>
      <c r="J20" s="30"/>
      <c r="K20" s="18"/>
      <c r="L20" s="18"/>
      <c r="M20" s="10"/>
      <c r="N20" s="10"/>
    </row>
    <row r="21" spans="2:14" ht="21.75" customHeight="1" x14ac:dyDescent="0.25">
      <c r="B21" s="31" t="s">
        <v>2</v>
      </c>
      <c r="C21" s="39"/>
      <c r="D21" s="39"/>
      <c r="E21" s="39"/>
      <c r="F21" s="29"/>
      <c r="G21" s="30"/>
      <c r="H21" s="30"/>
      <c r="I21" s="30"/>
      <c r="J21" s="30"/>
      <c r="K21" s="18"/>
      <c r="L21" s="18"/>
      <c r="M21" s="10"/>
      <c r="N21" s="10"/>
    </row>
    <row r="22" spans="2:14" ht="40.5" customHeight="1" x14ac:dyDescent="0.25">
      <c r="C22" s="53" t="s">
        <v>2</v>
      </c>
      <c r="D22" s="53"/>
      <c r="E22" s="54" t="s">
        <v>3</v>
      </c>
      <c r="F22" s="55"/>
      <c r="G22" s="56"/>
      <c r="H22" s="57"/>
      <c r="I22" s="57"/>
      <c r="J22" s="57"/>
      <c r="K22" s="58"/>
      <c r="L22" s="58"/>
    </row>
    <row r="23" spans="2:14" x14ac:dyDescent="0.25">
      <c r="B23" s="41" t="s">
        <v>0</v>
      </c>
      <c r="C23" s="84">
        <f>IF(OR(J6=0, J6=""), SUM(G12+G17)/2, SUM(J6+G12+G17)/3)</f>
        <v>0</v>
      </c>
      <c r="D23" s="85"/>
      <c r="E23" s="86">
        <f>IF(K8+H14+H19&gt;0,E24,0)</f>
        <v>0</v>
      </c>
      <c r="F23" s="87"/>
      <c r="G23" s="70"/>
      <c r="H23" s="71"/>
      <c r="I23" s="52"/>
      <c r="J23" s="69"/>
      <c r="K23" s="52"/>
      <c r="L23" s="52"/>
    </row>
    <row r="24" spans="2:14" x14ac:dyDescent="0.25">
      <c r="E24" s="44">
        <f>SUM(H14+H19+K8)</f>
        <v>0</v>
      </c>
    </row>
    <row r="25" spans="2:14" ht="21.75" customHeight="1" thickBot="1" x14ac:dyDescent="0.3">
      <c r="M25" s="12"/>
      <c r="N25" s="12"/>
    </row>
    <row r="26" spans="2:14" ht="30" customHeight="1" x14ac:dyDescent="0.25">
      <c r="B26" s="76" t="s">
        <v>4</v>
      </c>
      <c r="C26" s="77"/>
      <c r="D26" s="72" t="str">
        <f>IF(AND(E23&lt;=0.75,C23&gt;=4.5),"Aufnahme in Gymnasium bestanden",IF(AND(E23&lt;=0.75,C23&gt;=4),"Aufnahme in HMS/FMS/IMS bestanden","Aufnahme in Gymnasium und HMS/FMS/IMS nicht bestanden"))</f>
        <v>Aufnahme in Gymnasium und HMS/FMS/IMS nicht bestanden</v>
      </c>
      <c r="E26" s="73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3.8" thickBot="1" x14ac:dyDescent="0.3">
      <c r="B27" s="78"/>
      <c r="C27" s="79"/>
      <c r="D27" s="74"/>
      <c r="E27" s="75"/>
      <c r="F27" s="12"/>
      <c r="G27" s="12"/>
      <c r="H27" s="12"/>
      <c r="I27" s="12"/>
      <c r="J27" s="12"/>
      <c r="K27" s="12"/>
      <c r="L27" s="12"/>
      <c r="M27" s="12"/>
      <c r="N27" s="12"/>
    </row>
    <row r="28" spans="2:14" ht="15.75" customHeight="1" x14ac:dyDescent="0.25">
      <c r="B28" s="11"/>
      <c r="C28" s="11"/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</row>
    <row r="29" spans="2:14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</sheetData>
  <sheetProtection algorithmName="SHA-512" hashValue="pFinYUBD9g/6DKCU86jRntVLErvYKH7UUGyUyQixY8rKevwckoCkw27qHPtF4LRvFjVIA6tzta7Q6k1a97uT2Q==" saltValue="tkICM0u0TjkiQjbZavqhDQ==" spinCount="100000" sheet="1" objects="1" scenarios="1"/>
  <mergeCells count="37">
    <mergeCell ref="C12:D12"/>
    <mergeCell ref="E12:F12"/>
    <mergeCell ref="G17:H18"/>
    <mergeCell ref="C11:D11"/>
    <mergeCell ref="E11:F11"/>
    <mergeCell ref="G11:H11"/>
    <mergeCell ref="C13:D13"/>
    <mergeCell ref="E13:F13"/>
    <mergeCell ref="G12:H13"/>
    <mergeCell ref="I23:J23"/>
    <mergeCell ref="G23:H23"/>
    <mergeCell ref="D26:E27"/>
    <mergeCell ref="B26:C27"/>
    <mergeCell ref="E16:F16"/>
    <mergeCell ref="E17:F17"/>
    <mergeCell ref="E18:F18"/>
    <mergeCell ref="C16:D16"/>
    <mergeCell ref="C17:D17"/>
    <mergeCell ref="C18:D18"/>
    <mergeCell ref="C23:D23"/>
    <mergeCell ref="E23:F23"/>
    <mergeCell ref="B2:J2"/>
    <mergeCell ref="K23:L23"/>
    <mergeCell ref="C22:D22"/>
    <mergeCell ref="E22:F22"/>
    <mergeCell ref="G22:H22"/>
    <mergeCell ref="I22:J22"/>
    <mergeCell ref="K22:L22"/>
    <mergeCell ref="K16:L16"/>
    <mergeCell ref="I16:J16"/>
    <mergeCell ref="I17:J17"/>
    <mergeCell ref="I18:J18"/>
    <mergeCell ref="J6:J7"/>
    <mergeCell ref="G16:H16"/>
    <mergeCell ref="K17:L18"/>
    <mergeCell ref="B3:I3"/>
    <mergeCell ref="B9:L9"/>
  </mergeCells>
  <conditionalFormatting sqref="D26">
    <cfRule type="cellIs" dxfId="13" priority="12" operator="equal">
      <formula>"Bestanden"</formula>
    </cfRule>
    <cfRule type="cellIs" dxfId="12" priority="13" operator="equal">
      <formula>"Nicht bestanden"</formula>
    </cfRule>
    <cfRule type="cellIs" dxfId="11" priority="14" operator="equal">
      <formula>"""Nicht bestanden"""</formula>
    </cfRule>
  </conditionalFormatting>
  <conditionalFormatting sqref="D26:E27">
    <cfRule type="cellIs" dxfId="10" priority="1" operator="equal">
      <formula>"Aufnahme in Gymnasium bestanden"</formula>
    </cfRule>
    <cfRule type="cellIs" dxfId="9" priority="2" operator="equal">
      <formula>"Aufnahme in HMS/FMS/IMS bestanden"</formula>
    </cfRule>
    <cfRule type="cellIs" dxfId="8" priority="3" operator="equal">
      <formula>$D$26</formula>
    </cfRule>
    <cfRule type="cellIs" dxfId="7" priority="4" operator="equal">
      <formula>"Aufnahme in HMS/FMS/IMS nicht bestanden"</formula>
    </cfRule>
    <cfRule type="cellIs" dxfId="6" priority="5" operator="equal">
      <formula>"Aufnahme in HMS/FMS/IMS bestanden"</formula>
    </cfRule>
    <cfRule type="cellIs" dxfId="5" priority="6" operator="equal">
      <formula>"Aufnahme in HMS/FMS bestanden"</formula>
    </cfRule>
    <cfRule type="cellIs" dxfId="4" priority="7" operator="equal">
      <formula>"Aufnahme in Gymnasium bestanden"</formula>
    </cfRule>
    <cfRule type="cellIs" dxfId="3" priority="8" operator="equal">
      <formula>"Aufnahme in Gymnasium und HMS/FMS nicht bestanden"</formula>
    </cfRule>
    <cfRule type="cellIs" dxfId="2" priority="9" operator="equal">
      <formula>"AM"</formula>
    </cfRule>
    <cfRule type="cellIs" dxfId="1" priority="10" operator="equal">
      <formula>"AG"</formula>
    </cfRule>
    <cfRule type="cellIs" dxfId="0" priority="11" operator="equal">
      <formula>"NA"</formula>
    </cfRule>
  </conditionalFormatting>
  <pageMargins left="0.7" right="0.7" top="0.78740157499999996" bottom="0.78740157499999996" header="0.3" footer="0.3"/>
  <pageSetup paperSize="9" scale="84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F92912A4832244AA0EBA64CD60EE0C" ma:contentTypeVersion="1" ma:contentTypeDescription="Ein neues Dokument erstellen." ma:contentTypeScope="" ma:versionID="cc6040c6395bcf37ef913951024dba3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a59a4c3cf7d080813fab7205a7a12f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E5F9D9-9B2B-4199-A4EE-326C1C72A24E}"/>
</file>

<file path=customXml/itemProps2.xml><?xml version="1.0" encoding="utf-8"?>
<ds:datastoreItem xmlns:ds="http://schemas.openxmlformats.org/officeDocument/2006/customXml" ds:itemID="{E3718000-D528-41FA-9FBC-4B3AA0D4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2B267-EDC9-4837-970F-0D0D0649F14F}">
  <ds:schemaRefs>
    <ds:schemaRef ds:uri="http://purl.org/dc/terms/"/>
    <ds:schemaRef ds:uri="aa65f1a8-ce7f-4ea5-8242-d903488404a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EP</vt:lpstr>
      <vt:lpstr>EP!Druckbereich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Notenrechner</dc:title>
  <dc:creator>Locher Simone</dc:creator>
  <cp:lastModifiedBy>Locher Simone (AHB GR)</cp:lastModifiedBy>
  <cp:lastPrinted>2023-05-11T12:28:50Z</cp:lastPrinted>
  <dcterms:created xsi:type="dcterms:W3CDTF">2022-09-26T15:02:08Z</dcterms:created>
  <dcterms:modified xsi:type="dcterms:W3CDTF">2025-06-16T05:51:06Z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0x010100F8F92912A4832244AA0EBA64CD60EE0C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2025-05-16T09:27:38Z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613f3dfc-08d2-47a1-88ec-65c9f0c95083</vt:lpwstr>
  </property>
  <property fmtid="{D5CDD505-2E9C-101B-9397-08002B2CF9AE}" pid="9" name="MSIP_Label_fbfc5642-2d7f-4e68-9674-ab3e35a89b06_ContentBits">
    <vt:lpwstr>0</vt:lpwstr>
  </property>
</Properties>
</file>