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Z:\Checkout\CMI\3eaadbf214fb4c28b32f1d6277a6f6c9\"/>
    </mc:Choice>
  </mc:AlternateContent>
  <xr:revisionPtr revIDLastSave="0" documentId="13_ncr:1_{87DB7E8B-77B8-4E51-AB95-28C7340461BC}" xr6:coauthVersionLast="47" xr6:coauthVersionMax="47" xr10:uidLastSave="{00000000-0000-0000-0000-000000000000}"/>
  <bookViews>
    <workbookView xWindow="-108" yWindow="-108" windowWidth="23256" windowHeight="13896" xr2:uid="{00000000-000D-0000-FFFF-FFFF00000000}"/>
  </bookViews>
  <sheets>
    <sheet name="AP 1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E14" i="1"/>
  <c r="C14" i="1"/>
  <c r="G13" i="1" l="1"/>
  <c r="C20" i="1"/>
  <c r="D20" i="1" l="1"/>
  <c r="E20" i="1"/>
  <c r="F20" i="1"/>
  <c r="G20" i="1"/>
  <c r="H20" i="1"/>
  <c r="I20" i="1"/>
  <c r="J20" i="1"/>
  <c r="K20" i="1"/>
  <c r="E8" i="1"/>
  <c r="G7" i="1" s="1"/>
  <c r="L19" i="1" l="1"/>
  <c r="G25" i="1" s="1"/>
  <c r="C25" i="1"/>
  <c r="E25" i="1" l="1"/>
  <c r="K25" i="1" s="1"/>
  <c r="G26" i="1"/>
  <c r="H26" i="1" s="1"/>
  <c r="C26" i="1"/>
  <c r="D26" i="1" s="1"/>
  <c r="E26" i="1" l="1"/>
  <c r="F26" i="1" s="1"/>
  <c r="D27" i="1"/>
  <c r="H27" i="1"/>
  <c r="F27" i="1" l="1"/>
  <c r="I26" i="1" s="1"/>
  <c r="I25" i="1" s="1"/>
  <c r="D28" i="1" s="1"/>
</calcChain>
</file>

<file path=xl/sharedStrings.xml><?xml version="1.0" encoding="utf-8"?>
<sst xmlns="http://schemas.openxmlformats.org/spreadsheetml/2006/main" count="35" uniqueCount="26">
  <si>
    <t>Note</t>
  </si>
  <si>
    <t>Berechnung Prüfungsnoten Aufnahmeprüfung 1. Gymnasialklasse</t>
  </si>
  <si>
    <t>Rundung</t>
  </si>
  <si>
    <t>Endnote</t>
  </si>
  <si>
    <t>Minuspunkte</t>
  </si>
  <si>
    <t>Prüfungsentscheid:</t>
  </si>
  <si>
    <t>Englisch</t>
  </si>
  <si>
    <t>Natur, Mensch, Gesellschaft</t>
  </si>
  <si>
    <t>Musik</t>
  </si>
  <si>
    <t>Bewegung und Sport</t>
  </si>
  <si>
    <t>Medien und Informatik</t>
  </si>
  <si>
    <t>Der folgende Notenrechner dient als Berechnungshilfe für die Notenberechnung der Aufnahmeprüfung in die 
1. Gymnasialklasse. Bei Widersprüchen zwischen den Resultaten des Notenrechners und dem offiziellen Prüfungsentscheid gilt ausschliesslich der offizielle Prüfungsentscheid.</t>
  </si>
  <si>
    <t>Prüfungsfachnote Mathematik</t>
  </si>
  <si>
    <r>
      <t xml:space="preserve">Übertrittsnote </t>
    </r>
    <r>
      <rPr>
        <sz val="10"/>
        <color theme="1"/>
        <rFont val="Arial"/>
        <family val="2"/>
      </rPr>
      <t>(Zeugnisnoten des 1. Semester der 6. Primarklasse)</t>
    </r>
  </si>
  <si>
    <r>
      <t xml:space="preserve">Endnote </t>
    </r>
    <r>
      <rPr>
        <sz val="10"/>
        <color theme="1"/>
        <rFont val="Arial"/>
        <family val="2"/>
      </rPr>
      <t>(Prüfungsdurchschnitt)</t>
    </r>
  </si>
  <si>
    <t>Arithmetik und Geometrie</t>
  </si>
  <si>
    <r>
      <rPr>
        <b/>
        <sz val="9.5"/>
        <rFont val="Arial"/>
        <family val="2"/>
      </rPr>
      <t>Bezeichnete Erstsprache</t>
    </r>
    <r>
      <rPr>
        <b/>
        <sz val="10"/>
        <rFont val="Arial"/>
        <family val="2"/>
      </rPr>
      <t xml:space="preserve">
</t>
    </r>
    <r>
      <rPr>
        <sz val="9"/>
        <rFont val="Arial"/>
        <family val="2"/>
      </rPr>
      <t>Prüfungsnote</t>
    </r>
  </si>
  <si>
    <r>
      <t xml:space="preserve">Teilnote 1
</t>
    </r>
    <r>
      <rPr>
        <sz val="9"/>
        <rFont val="Arial"/>
        <family val="2"/>
      </rPr>
      <t>Prüfungsnote Teil 1</t>
    </r>
  </si>
  <si>
    <t>Übertritts-note</t>
  </si>
  <si>
    <t>Übertrittsnote</t>
  </si>
  <si>
    <t>Erstsprache</t>
  </si>
  <si>
    <t>Prüfungsfachnote Sprachen</t>
  </si>
  <si>
    <t>Zweit-sprache</t>
  </si>
  <si>
    <r>
      <t xml:space="preserve">Zweitsprache
</t>
    </r>
    <r>
      <rPr>
        <sz val="9"/>
        <rFont val="Arial"/>
        <family val="2"/>
      </rPr>
      <t>Zeugnisnote (1. Semester)</t>
    </r>
  </si>
  <si>
    <r>
      <t xml:space="preserve">Teilnote 2
</t>
    </r>
    <r>
      <rPr>
        <sz val="9"/>
        <rFont val="Arial"/>
        <family val="2"/>
      </rPr>
      <t>Prüfungsnote Teil 2</t>
    </r>
  </si>
  <si>
    <t>Bildnerisches Gestalten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</si>
</sst>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b/>
      <sz val="9.5"/>
      <name val="Arial"/>
      <family val="2"/>
    </font>
    <font>
      <i/>
      <sz val="8"/>
      <color theme="1"/>
      <name val="Arial"/>
      <family val="2"/>
    </font>
    <font>
      <b/>
      <sz val="9"/>
      <name val="Arial"/>
      <family val="2"/>
    </font>
    <font>
      <sz val="9"/>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double">
        <color indexed="64"/>
      </bottom>
      <diagonal/>
    </border>
  </borders>
  <cellStyleXfs count="1">
    <xf numFmtId="0" fontId="0" fillId="0" borderId="0"/>
  </cellStyleXfs>
  <cellXfs count="73">
    <xf numFmtId="0" fontId="0" fillId="0" borderId="0" xfId="0"/>
    <xf numFmtId="0" fontId="5" fillId="4" borderId="4" xfId="0" applyFont="1" applyFill="1" applyBorder="1" applyAlignment="1" applyProtection="1">
      <alignment horizontal="center" vertical="center"/>
      <protection locked="0"/>
    </xf>
    <xf numFmtId="0" fontId="5" fillId="2" borderId="0" xfId="0" applyFont="1" applyFill="1" applyProtection="1"/>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3"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2" xfId="0" applyFont="1" applyFill="1" applyBorder="1" applyProtection="1"/>
    <xf numFmtId="0" fontId="5" fillId="2" borderId="0" xfId="0" applyFont="1" applyFill="1" applyBorder="1" applyProtection="1"/>
    <xf numFmtId="0" fontId="4" fillId="2" borderId="2" xfId="0" applyFont="1" applyFill="1" applyBorder="1" applyProtection="1"/>
    <xf numFmtId="0" fontId="6" fillId="2" borderId="2" xfId="0" applyFont="1" applyFill="1" applyBorder="1" applyProtection="1"/>
    <xf numFmtId="0" fontId="7" fillId="2" borderId="0" xfId="0" applyFont="1" applyFill="1" applyProtection="1"/>
    <xf numFmtId="0" fontId="5" fillId="2" borderId="1" xfId="0" applyFont="1" applyFill="1" applyBorder="1" applyProtection="1"/>
    <xf numFmtId="0" fontId="5" fillId="2" borderId="0" xfId="0" applyFont="1" applyFill="1" applyAlignment="1" applyProtection="1">
      <alignment wrapText="1"/>
    </xf>
    <xf numFmtId="0" fontId="5" fillId="2" borderId="4" xfId="0" applyFont="1" applyFill="1" applyBorder="1" applyAlignment="1" applyProtection="1">
      <alignment horizontal="center" vertical="center"/>
    </xf>
    <xf numFmtId="0" fontId="6" fillId="2" borderId="0" xfId="0" applyFont="1" applyFill="1" applyBorder="1" applyProtection="1"/>
    <xf numFmtId="0" fontId="5" fillId="2" borderId="0" xfId="0" applyFont="1" applyFill="1" applyBorder="1" applyAlignment="1" applyProtection="1">
      <alignment horizontal="center"/>
    </xf>
    <xf numFmtId="2" fontId="4" fillId="2" borderId="0" xfId="0" applyNumberFormat="1" applyFont="1" applyFill="1" applyBorder="1" applyAlignment="1" applyProtection="1">
      <alignment horizontal="center" vertical="center"/>
    </xf>
    <xf numFmtId="164" fontId="7" fillId="2" borderId="0" xfId="0" applyNumberFormat="1" applyFont="1" applyFill="1" applyProtection="1"/>
    <xf numFmtId="2" fontId="7" fillId="2" borderId="0" xfId="0" applyNumberFormat="1" applyFont="1" applyFill="1" applyProtection="1"/>
    <xf numFmtId="0" fontId="10" fillId="2" borderId="0" xfId="0" applyFont="1" applyFill="1" applyBorder="1" applyProtection="1"/>
    <xf numFmtId="0" fontId="10" fillId="2" borderId="0" xfId="0" applyFont="1" applyFill="1" applyProtection="1"/>
    <xf numFmtId="0" fontId="10" fillId="2" borderId="0" xfId="0" applyFont="1" applyFill="1" applyAlignment="1" applyProtection="1">
      <alignment horizontal="left"/>
    </xf>
    <xf numFmtId="0" fontId="9" fillId="2" borderId="1" xfId="0" applyFont="1" applyFill="1" applyBorder="1" applyProtection="1"/>
    <xf numFmtId="0" fontId="9" fillId="2" borderId="0" xfId="0" applyFont="1" applyFill="1" applyBorder="1" applyProtection="1"/>
    <xf numFmtId="0" fontId="10" fillId="2" borderId="1" xfId="0" applyFont="1" applyFill="1" applyBorder="1" applyProtection="1"/>
    <xf numFmtId="0" fontId="10" fillId="4" borderId="3"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xf>
    <xf numFmtId="0" fontId="10" fillId="2" borderId="0" xfId="0" applyFont="1" applyFill="1" applyBorder="1" applyAlignment="1" applyProtection="1">
      <alignment horizontal="center"/>
    </xf>
    <xf numFmtId="0" fontId="1" fillId="2" borderId="0" xfId="0" applyFont="1" applyFill="1" applyAlignment="1" applyProtection="1">
      <alignment vertical="center"/>
    </xf>
    <xf numFmtId="0" fontId="8" fillId="2" borderId="0" xfId="0" applyFont="1" applyFill="1" applyAlignment="1" applyProtection="1">
      <alignment vertical="center" wrapText="1"/>
    </xf>
    <xf numFmtId="0" fontId="13" fillId="3" borderId="3" xfId="0" applyFont="1" applyFill="1" applyBorder="1" applyAlignment="1" applyProtection="1">
      <alignment horizontal="left" vertical="top" wrapText="1"/>
    </xf>
    <xf numFmtId="0" fontId="15" fillId="3" borderId="3" xfId="0" applyFont="1" applyFill="1" applyBorder="1" applyAlignment="1" applyProtection="1">
      <alignment horizontal="left" vertical="top" wrapText="1"/>
    </xf>
    <xf numFmtId="0" fontId="4" fillId="3" borderId="15" xfId="0" applyFont="1" applyFill="1" applyBorder="1" applyAlignment="1" applyProtection="1">
      <alignment horizontal="left" vertical="top" wrapText="1"/>
    </xf>
    <xf numFmtId="0" fontId="16" fillId="2" borderId="2" xfId="0" applyFont="1" applyFill="1" applyBorder="1" applyAlignment="1" applyProtection="1">
      <alignment horizontal="left" vertical="top" wrapText="1"/>
    </xf>
    <xf numFmtId="2" fontId="4" fillId="2" borderId="6" xfId="0" applyNumberFormat="1" applyFont="1" applyFill="1" applyBorder="1" applyAlignment="1" applyProtection="1">
      <alignment horizontal="center"/>
    </xf>
    <xf numFmtId="2" fontId="4" fillId="2" borderId="7" xfId="0" applyNumberFormat="1" applyFont="1" applyFill="1" applyBorder="1" applyAlignment="1" applyProtection="1">
      <alignment horizontal="center"/>
    </xf>
    <xf numFmtId="2" fontId="9" fillId="2" borderId="6" xfId="0" applyNumberFormat="1" applyFont="1" applyFill="1" applyBorder="1" applyAlignment="1" applyProtection="1">
      <alignment horizontal="center"/>
    </xf>
    <xf numFmtId="2" fontId="9" fillId="2" borderId="7" xfId="0" applyNumberFormat="1" applyFont="1" applyFill="1" applyBorder="1" applyAlignment="1" applyProtection="1">
      <alignment horizontal="center"/>
    </xf>
    <xf numFmtId="0" fontId="9" fillId="3" borderId="3" xfId="0" applyFont="1" applyFill="1" applyBorder="1" applyAlignment="1" applyProtection="1">
      <alignment horizontal="center" vertical="top" wrapText="1"/>
    </xf>
    <xf numFmtId="2" fontId="9" fillId="2" borderId="8" xfId="0" applyNumberFormat="1" applyFont="1" applyFill="1" applyBorder="1" applyAlignment="1" applyProtection="1">
      <alignment horizontal="center" vertical="center"/>
    </xf>
    <xf numFmtId="2" fontId="9" fillId="2" borderId="9" xfId="0" applyNumberFormat="1" applyFont="1" applyFill="1" applyBorder="1" applyAlignment="1" applyProtection="1">
      <alignment horizontal="center" vertical="center"/>
    </xf>
    <xf numFmtId="2" fontId="9" fillId="2" borderId="10" xfId="0" applyNumberFormat="1" applyFont="1" applyFill="1" applyBorder="1" applyAlignment="1" applyProtection="1">
      <alignment horizontal="center" vertical="center"/>
    </xf>
    <xf numFmtId="2" fontId="9" fillId="2" borderId="11" xfId="0" applyNumberFormat="1" applyFont="1" applyFill="1" applyBorder="1" applyAlignment="1" applyProtection="1">
      <alignment horizontal="center" vertical="center"/>
    </xf>
    <xf numFmtId="2" fontId="9" fillId="2" borderId="18" xfId="0" applyNumberFormat="1" applyFont="1" applyFill="1" applyBorder="1" applyAlignment="1" applyProtection="1">
      <alignment horizontal="center" vertical="center"/>
    </xf>
    <xf numFmtId="2" fontId="4" fillId="2" borderId="12" xfId="0" applyNumberFormat="1" applyFont="1" applyFill="1" applyBorder="1" applyAlignment="1" applyProtection="1">
      <alignment horizontal="center" vertical="center"/>
    </xf>
    <xf numFmtId="2" fontId="4" fillId="2" borderId="13" xfId="0" applyNumberFormat="1" applyFont="1" applyFill="1" applyBorder="1" applyAlignment="1" applyProtection="1">
      <alignment horizontal="center" vertical="center"/>
    </xf>
    <xf numFmtId="2" fontId="10" fillId="4" borderId="3" xfId="0" applyNumberFormat="1" applyFont="1" applyFill="1" applyBorder="1" applyAlignment="1" applyProtection="1">
      <alignment horizontal="center" vertical="center"/>
      <protection locked="0"/>
    </xf>
    <xf numFmtId="2" fontId="10" fillId="4" borderId="4" xfId="0" applyNumberFormat="1"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top" wrapText="1"/>
    </xf>
    <xf numFmtId="0" fontId="9" fillId="3" borderId="14" xfId="0" applyFont="1" applyFill="1" applyBorder="1" applyAlignment="1" applyProtection="1">
      <alignment horizontal="center" vertical="top" wrapText="1"/>
    </xf>
    <xf numFmtId="0" fontId="4" fillId="3" borderId="5" xfId="0" applyFont="1" applyFill="1" applyBorder="1" applyAlignment="1" applyProtection="1">
      <alignment horizontal="center" vertical="top"/>
    </xf>
    <xf numFmtId="0" fontId="4" fillId="3" borderId="14" xfId="0" applyFont="1" applyFill="1" applyBorder="1" applyAlignment="1" applyProtection="1">
      <alignment horizontal="center" vertical="top"/>
    </xf>
    <xf numFmtId="0" fontId="10" fillId="2" borderId="3"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2" fontId="10" fillId="2" borderId="3" xfId="0" applyNumberFormat="1" applyFont="1" applyFill="1" applyBorder="1" applyAlignment="1" applyProtection="1">
      <alignment horizontal="center"/>
    </xf>
    <xf numFmtId="2" fontId="10" fillId="2" borderId="4" xfId="0" applyNumberFormat="1" applyFont="1" applyFill="1" applyBorder="1" applyAlignment="1" applyProtection="1">
      <alignment horizontal="center"/>
    </xf>
    <xf numFmtId="0" fontId="9" fillId="3" borderId="3" xfId="0" applyFont="1" applyFill="1" applyBorder="1" applyAlignment="1" applyProtection="1">
      <alignment vertical="top" wrapText="1"/>
    </xf>
    <xf numFmtId="0" fontId="10" fillId="4" borderId="3" xfId="0" applyFont="1" applyFill="1" applyBorder="1" applyAlignment="1" applyProtection="1">
      <alignment horizontal="center" vertical="center"/>
      <protection locked="0"/>
    </xf>
    <xf numFmtId="0" fontId="11" fillId="3" borderId="3" xfId="0" applyFont="1" applyFill="1" applyBorder="1" applyAlignment="1" applyProtection="1">
      <alignment horizontal="left" vertical="top" wrapText="1"/>
    </xf>
    <xf numFmtId="0" fontId="11" fillId="3" borderId="3" xfId="0" applyFont="1" applyFill="1" applyBorder="1" applyAlignment="1" applyProtection="1">
      <alignment horizontal="left" vertical="top"/>
    </xf>
    <xf numFmtId="0" fontId="12" fillId="2" borderId="0" xfId="0" applyFont="1" applyFill="1" applyAlignment="1" applyProtection="1">
      <alignment horizontal="left" vertical="center" wrapText="1"/>
    </xf>
    <xf numFmtId="0" fontId="9" fillId="3" borderId="15" xfId="0" applyFont="1" applyFill="1" applyBorder="1" applyAlignment="1" applyProtection="1">
      <alignment horizontal="center" vertical="center" wrapText="1"/>
    </xf>
    <xf numFmtId="0" fontId="9" fillId="3" borderId="15" xfId="0" applyFont="1" applyFill="1" applyBorder="1" applyAlignment="1" applyProtection="1">
      <alignment horizontal="center" vertical="top" wrapText="1"/>
    </xf>
    <xf numFmtId="0" fontId="11" fillId="3" borderId="3" xfId="0" applyFont="1" applyFill="1" applyBorder="1" applyAlignment="1" applyProtection="1">
      <alignment vertical="top" wrapText="1"/>
    </xf>
    <xf numFmtId="0" fontId="10" fillId="4"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xf>
  </cellXfs>
  <cellStyles count="1">
    <cellStyle name="Standard"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641990</xdr:colOff>
      <xdr:row>1</xdr:row>
      <xdr:rowOff>654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 y="1"/>
          <a:ext cx="5715000" cy="8359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zoomScale="115" zoomScaleNormal="115" workbookViewId="0">
      <selection activeCell="C7" sqref="C7:D7"/>
    </sheetView>
  </sheetViews>
  <sheetFormatPr baseColWidth="10" defaultColWidth="11.44140625" defaultRowHeight="13.2" x14ac:dyDescent="0.25"/>
  <cols>
    <col min="1" max="1" width="5.6640625" style="2" customWidth="1"/>
    <col min="2" max="12" width="11.6640625" style="2" customWidth="1"/>
    <col min="13" max="16384" width="11.44140625" style="2"/>
  </cols>
  <sheetData>
    <row r="1" spans="1:12" ht="66" customHeight="1" x14ac:dyDescent="0.25"/>
    <row r="2" spans="1:12" ht="27" customHeight="1" x14ac:dyDescent="0.25">
      <c r="B2" s="32" t="s">
        <v>1</v>
      </c>
      <c r="C2" s="32"/>
      <c r="D2" s="32"/>
      <c r="E2" s="32"/>
      <c r="F2" s="32"/>
      <c r="G2" s="32"/>
      <c r="H2" s="32"/>
      <c r="I2" s="32"/>
      <c r="J2" s="32"/>
      <c r="K2" s="32"/>
      <c r="L2" s="3"/>
    </row>
    <row r="3" spans="1:12" ht="50.25" customHeight="1" x14ac:dyDescent="0.25">
      <c r="A3" s="4"/>
      <c r="B3" s="67" t="s">
        <v>11</v>
      </c>
      <c r="C3" s="67"/>
      <c r="D3" s="67"/>
      <c r="E3" s="67"/>
      <c r="F3" s="67"/>
      <c r="G3" s="67"/>
      <c r="H3" s="67"/>
      <c r="I3" s="67"/>
      <c r="J3" s="33"/>
      <c r="K3" s="33"/>
      <c r="L3" s="33"/>
    </row>
    <row r="4" spans="1:12" ht="6" customHeight="1" x14ac:dyDescent="0.25">
      <c r="A4" s="4"/>
      <c r="B4" s="5"/>
      <c r="C4" s="5"/>
      <c r="D4" s="5"/>
      <c r="E4" s="5"/>
      <c r="F4" s="5"/>
      <c r="G4" s="5"/>
      <c r="H4" s="5"/>
      <c r="I4" s="5"/>
      <c r="J4" s="5"/>
      <c r="K4" s="5"/>
      <c r="L4" s="5"/>
    </row>
    <row r="5" spans="1:12" s="6" customFormat="1" ht="18.75" customHeight="1" x14ac:dyDescent="0.3">
      <c r="B5" s="7" t="s">
        <v>21</v>
      </c>
      <c r="C5" s="8"/>
      <c r="D5" s="8"/>
      <c r="E5" s="8"/>
      <c r="F5" s="8"/>
      <c r="G5" s="8"/>
      <c r="H5" s="8"/>
      <c r="I5" s="9"/>
    </row>
    <row r="6" spans="1:12" ht="38.25" customHeight="1" thickBot="1" x14ac:dyDescent="0.3">
      <c r="B6" s="10"/>
      <c r="C6" s="63" t="s">
        <v>16</v>
      </c>
      <c r="D6" s="63"/>
      <c r="E6" s="70" t="s">
        <v>23</v>
      </c>
      <c r="F6" s="70"/>
      <c r="G6" s="68" t="s">
        <v>21</v>
      </c>
      <c r="H6" s="68"/>
      <c r="I6" s="23"/>
      <c r="J6" s="24"/>
    </row>
    <row r="7" spans="1:12" ht="15" customHeight="1" thickTop="1" x14ac:dyDescent="0.25">
      <c r="B7" s="12" t="s">
        <v>0</v>
      </c>
      <c r="C7" s="64"/>
      <c r="D7" s="64"/>
      <c r="E7" s="64"/>
      <c r="F7" s="71"/>
      <c r="G7" s="43">
        <f>SUM(C8+E8)/2</f>
        <v>0</v>
      </c>
      <c r="H7" s="44"/>
      <c r="I7" s="23"/>
      <c r="J7" s="24"/>
    </row>
    <row r="8" spans="1:12" ht="15" customHeight="1" thickBot="1" x14ac:dyDescent="0.3">
      <c r="B8" s="13" t="s">
        <v>2</v>
      </c>
      <c r="C8" s="56">
        <f>ROUND(C7/0.25,0)*0.25</f>
        <v>0</v>
      </c>
      <c r="D8" s="56"/>
      <c r="E8" s="56">
        <f>ROUND(E7/0.5,0)*0.5</f>
        <v>0</v>
      </c>
      <c r="F8" s="72"/>
      <c r="G8" s="45"/>
      <c r="H8" s="46"/>
      <c r="I8" s="23"/>
      <c r="J8" s="24"/>
    </row>
    <row r="9" spans="1:12" ht="13.8" thickTop="1" x14ac:dyDescent="0.25">
      <c r="C9" s="25"/>
      <c r="D9" s="25"/>
      <c r="E9" s="25"/>
      <c r="F9" s="24"/>
      <c r="G9" s="24"/>
      <c r="H9" s="24"/>
      <c r="I9" s="24"/>
      <c r="J9" s="24"/>
    </row>
    <row r="10" spans="1:12" ht="8.25" customHeight="1" x14ac:dyDescent="0.25">
      <c r="C10" s="24"/>
      <c r="D10" s="24"/>
      <c r="E10" s="24"/>
      <c r="F10" s="24"/>
      <c r="G10" s="24"/>
      <c r="H10" s="24"/>
      <c r="I10" s="24"/>
      <c r="J10" s="24"/>
    </row>
    <row r="11" spans="1:12" ht="21.75" customHeight="1" x14ac:dyDescent="0.25">
      <c r="B11" s="7" t="s">
        <v>12</v>
      </c>
      <c r="C11" s="26"/>
      <c r="D11" s="26"/>
      <c r="E11" s="26"/>
      <c r="F11" s="26"/>
      <c r="G11" s="26"/>
      <c r="H11" s="26"/>
      <c r="I11" s="27"/>
      <c r="J11" s="24"/>
    </row>
    <row r="12" spans="1:12" ht="27" customHeight="1" thickBot="1" x14ac:dyDescent="0.3">
      <c r="B12" s="10"/>
      <c r="C12" s="65" t="s">
        <v>17</v>
      </c>
      <c r="D12" s="66"/>
      <c r="E12" s="65" t="s">
        <v>24</v>
      </c>
      <c r="F12" s="66"/>
      <c r="G12" s="69" t="s">
        <v>12</v>
      </c>
      <c r="H12" s="69"/>
      <c r="I12" s="23"/>
      <c r="J12" s="24"/>
    </row>
    <row r="13" spans="1:12" ht="15" customHeight="1" thickTop="1" x14ac:dyDescent="0.25">
      <c r="B13" s="12" t="s">
        <v>0</v>
      </c>
      <c r="C13" s="50"/>
      <c r="D13" s="50"/>
      <c r="E13" s="50"/>
      <c r="F13" s="51"/>
      <c r="G13" s="43">
        <f>(C14*(2/3)) + (E14*(1/3))</f>
        <v>0</v>
      </c>
      <c r="H13" s="44"/>
      <c r="I13" s="24"/>
      <c r="J13" s="24"/>
    </row>
    <row r="14" spans="1:12" ht="13.8" thickBot="1" x14ac:dyDescent="0.3">
      <c r="B14" s="13" t="s">
        <v>2</v>
      </c>
      <c r="C14" s="56">
        <f>ROUND(C13/0.25,0)*0.25</f>
        <v>0</v>
      </c>
      <c r="D14" s="56"/>
      <c r="E14" s="56">
        <f>ROUND(E13/0.25,0)*0.25</f>
        <v>0</v>
      </c>
      <c r="F14" s="56"/>
      <c r="G14" s="47"/>
      <c r="H14" s="46"/>
      <c r="I14" s="14"/>
      <c r="J14" s="24"/>
    </row>
    <row r="15" spans="1:12" ht="13.8" thickTop="1" x14ac:dyDescent="0.25">
      <c r="C15" s="24"/>
      <c r="D15" s="24"/>
      <c r="E15" s="24"/>
      <c r="F15" s="24"/>
      <c r="G15" s="24"/>
      <c r="H15" s="24"/>
      <c r="I15" s="24"/>
      <c r="J15" s="24"/>
    </row>
    <row r="16" spans="1:12" ht="8.25" customHeight="1" x14ac:dyDescent="0.25">
      <c r="C16" s="24"/>
      <c r="D16" s="24"/>
      <c r="E16" s="24"/>
      <c r="F16" s="24"/>
      <c r="G16" s="24"/>
      <c r="H16" s="24"/>
      <c r="I16" s="24"/>
      <c r="J16" s="24"/>
    </row>
    <row r="17" spans="2:13" ht="21.75" customHeight="1" x14ac:dyDescent="0.25">
      <c r="B17" s="7" t="s">
        <v>13</v>
      </c>
      <c r="C17" s="26"/>
      <c r="D17" s="26"/>
      <c r="E17" s="26"/>
      <c r="F17" s="26"/>
      <c r="G17" s="26"/>
      <c r="H17" s="26"/>
      <c r="I17" s="26"/>
      <c r="J17" s="28"/>
      <c r="K17" s="15"/>
      <c r="L17" s="15"/>
    </row>
    <row r="18" spans="2:13" ht="39.75" customHeight="1" thickBot="1" x14ac:dyDescent="0.3">
      <c r="B18" s="37"/>
      <c r="C18" s="34" t="s">
        <v>20</v>
      </c>
      <c r="D18" s="34" t="s">
        <v>22</v>
      </c>
      <c r="E18" s="34" t="s">
        <v>6</v>
      </c>
      <c r="F18" s="34" t="s">
        <v>15</v>
      </c>
      <c r="G18" s="34" t="s">
        <v>7</v>
      </c>
      <c r="H18" s="34" t="s">
        <v>25</v>
      </c>
      <c r="I18" s="34" t="s">
        <v>8</v>
      </c>
      <c r="J18" s="34" t="s">
        <v>9</v>
      </c>
      <c r="K18" s="35" t="s">
        <v>10</v>
      </c>
      <c r="L18" s="36" t="s">
        <v>18</v>
      </c>
      <c r="M18" s="16"/>
    </row>
    <row r="19" spans="2:13" ht="13.8" thickTop="1" x14ac:dyDescent="0.25">
      <c r="B19" s="12" t="s">
        <v>0</v>
      </c>
      <c r="C19" s="29"/>
      <c r="D19" s="29"/>
      <c r="E19" s="29"/>
      <c r="F19" s="29"/>
      <c r="G19" s="29"/>
      <c r="H19" s="29"/>
      <c r="I19" s="29"/>
      <c r="J19" s="29"/>
      <c r="K19" s="1"/>
      <c r="L19" s="48" t="str">
        <f>IF(COUNTIF(C20:K20,"&gt;0")=0,"",SUM(C20:K20)/COUNTIF(C20:K20,"&gt;0"))</f>
        <v/>
      </c>
    </row>
    <row r="20" spans="2:13" ht="13.8" thickBot="1" x14ac:dyDescent="0.3">
      <c r="B20" s="13" t="s">
        <v>2</v>
      </c>
      <c r="C20" s="30">
        <f t="shared" ref="C20:K20" si="0">ROUND(C19/0.5,0)*0.5</f>
        <v>0</v>
      </c>
      <c r="D20" s="30">
        <f t="shared" si="0"/>
        <v>0</v>
      </c>
      <c r="E20" s="30">
        <f t="shared" si="0"/>
        <v>0</v>
      </c>
      <c r="F20" s="30">
        <f t="shared" si="0"/>
        <v>0</v>
      </c>
      <c r="G20" s="30">
        <f t="shared" si="0"/>
        <v>0</v>
      </c>
      <c r="H20" s="30">
        <f t="shared" si="0"/>
        <v>0</v>
      </c>
      <c r="I20" s="30">
        <f t="shared" si="0"/>
        <v>0</v>
      </c>
      <c r="J20" s="30">
        <f t="shared" si="0"/>
        <v>0</v>
      </c>
      <c r="K20" s="17">
        <f t="shared" si="0"/>
        <v>0</v>
      </c>
      <c r="L20" s="49"/>
    </row>
    <row r="21" spans="2:13" ht="13.8" thickTop="1" x14ac:dyDescent="0.25">
      <c r="B21" s="18"/>
      <c r="C21" s="31"/>
      <c r="D21" s="31"/>
      <c r="E21" s="31"/>
      <c r="F21" s="31"/>
      <c r="G21" s="31"/>
      <c r="H21" s="31"/>
      <c r="I21" s="31"/>
      <c r="J21" s="31"/>
      <c r="K21" s="19"/>
      <c r="L21" s="20"/>
    </row>
    <row r="22" spans="2:13" x14ac:dyDescent="0.25">
      <c r="C22" s="24"/>
      <c r="D22" s="24"/>
      <c r="E22" s="24"/>
      <c r="F22" s="24"/>
      <c r="G22" s="24"/>
      <c r="H22" s="24"/>
      <c r="I22" s="24"/>
      <c r="J22" s="24"/>
    </row>
    <row r="23" spans="2:13" ht="21.75" customHeight="1" x14ac:dyDescent="0.25">
      <c r="B23" s="8" t="s">
        <v>14</v>
      </c>
      <c r="C23" s="28"/>
      <c r="D23" s="28"/>
      <c r="E23" s="28"/>
      <c r="F23" s="28"/>
      <c r="G23" s="28"/>
      <c r="H23" s="28"/>
      <c r="I23" s="23"/>
      <c r="J23" s="24"/>
    </row>
    <row r="24" spans="2:13" ht="30" customHeight="1" thickBot="1" x14ac:dyDescent="0.3">
      <c r="C24" s="42" t="s">
        <v>21</v>
      </c>
      <c r="D24" s="42"/>
      <c r="E24" s="42" t="s">
        <v>12</v>
      </c>
      <c r="F24" s="42"/>
      <c r="G24" s="42" t="s">
        <v>19</v>
      </c>
      <c r="H24" s="42"/>
      <c r="I24" s="52" t="s">
        <v>4</v>
      </c>
      <c r="J24" s="53"/>
      <c r="K24" s="54" t="s">
        <v>3</v>
      </c>
      <c r="L24" s="55"/>
    </row>
    <row r="25" spans="2:13" ht="14.4" thickTop="1" thickBot="1" x14ac:dyDescent="0.3">
      <c r="B25" s="12" t="s">
        <v>0</v>
      </c>
      <c r="C25" s="61">
        <f>G7</f>
        <v>0</v>
      </c>
      <c r="D25" s="61"/>
      <c r="E25" s="61">
        <f>G13</f>
        <v>0</v>
      </c>
      <c r="F25" s="61"/>
      <c r="G25" s="61" t="str">
        <f>L19</f>
        <v/>
      </c>
      <c r="H25" s="62"/>
      <c r="I25" s="40">
        <f>IF(C26+E26+G26&gt;0,I26,0)</f>
        <v>0</v>
      </c>
      <c r="J25" s="41"/>
      <c r="K25" s="38">
        <f>(ROUND(C25,2) + ROUND(E25,2) + IF(OR(G25=0, G25=""), 0, ROUND(G25,2))) /
 (COUNT(C25, E25) + IF(OR(G25=0, G25=""), 0, 1))</f>
        <v>0</v>
      </c>
      <c r="L25" s="39"/>
    </row>
    <row r="26" spans="2:13" ht="13.8" thickTop="1" x14ac:dyDescent="0.25">
      <c r="B26" s="14"/>
      <c r="C26" s="21">
        <f>SUMIF(C25,"&lt;4")</f>
        <v>0</v>
      </c>
      <c r="D26" s="14">
        <f>IF(C25&lt;4,SUM(4-C26),0)</f>
        <v>4</v>
      </c>
      <c r="E26" s="14">
        <f>SUMIF(E25,"&lt;4")</f>
        <v>0</v>
      </c>
      <c r="F26" s="14">
        <f>IF(E25&lt;4,SUM(4-E26),0)</f>
        <v>4</v>
      </c>
      <c r="G26" s="22">
        <f>SUMIF(G25,"&lt;4")</f>
        <v>0</v>
      </c>
      <c r="H26" s="14">
        <f>IF(G25&lt;4,SUM(4-G26),0)</f>
        <v>0</v>
      </c>
      <c r="I26" s="22">
        <f>SUM(D27+F27+H27)</f>
        <v>0</v>
      </c>
      <c r="J26" s="14"/>
      <c r="K26" s="24"/>
      <c r="L26" s="24"/>
    </row>
    <row r="27" spans="2:13" ht="5.25" customHeight="1" thickBot="1" x14ac:dyDescent="0.3">
      <c r="C27" s="14"/>
      <c r="D27" s="14">
        <f>IF(D26=4,0,D26)</f>
        <v>0</v>
      </c>
      <c r="E27" s="14"/>
      <c r="F27" s="14">
        <f>IF(F26=4,0,F26)</f>
        <v>0</v>
      </c>
      <c r="G27" s="14"/>
      <c r="H27" s="14">
        <f>IF(H26=4,0,H26)</f>
        <v>0</v>
      </c>
      <c r="I27" s="14"/>
      <c r="J27" s="14"/>
    </row>
    <row r="28" spans="2:13" ht="15.75" customHeight="1" x14ac:dyDescent="0.25">
      <c r="B28" s="59" t="s">
        <v>5</v>
      </c>
      <c r="C28" s="59"/>
      <c r="D28" s="57" t="str">
        <f>IF(AND(I25&lt;=0.75,K25&gt;=4.5), "positiv", "negativ")</f>
        <v>negativ</v>
      </c>
      <c r="E28" s="57"/>
    </row>
    <row r="29" spans="2:13" ht="15" customHeight="1" thickBot="1" x14ac:dyDescent="0.3">
      <c r="B29" s="60"/>
      <c r="C29" s="60"/>
      <c r="D29" s="58"/>
      <c r="E29" s="58"/>
    </row>
    <row r="30" spans="2:13" ht="15.75" customHeight="1" x14ac:dyDescent="0.25">
      <c r="B30" s="11"/>
      <c r="C30" s="11"/>
      <c r="D30" s="11"/>
      <c r="E30" s="11"/>
    </row>
    <row r="31" spans="2:13" x14ac:dyDescent="0.25">
      <c r="I31" s="24"/>
    </row>
  </sheetData>
  <sheetProtection algorithmName="SHA-512" hashValue="50JNPJhNDm9ZoVs8Lky0KhdawtVyqpkVNCkfLfzwiKW50sBm2ES1G+sNiA2gfGf3YDPuxaofcQuNcX4PIryTEg==" saltValue="Ap49vVQIjRaGQNoga/pgIg==" spinCount="100000" sheet="1" objects="1" scenarios="1"/>
  <mergeCells count="30">
    <mergeCell ref="C6:D6"/>
    <mergeCell ref="C7:D7"/>
    <mergeCell ref="C8:D8"/>
    <mergeCell ref="C12:D12"/>
    <mergeCell ref="B3:I3"/>
    <mergeCell ref="G6:H6"/>
    <mergeCell ref="G12:H12"/>
    <mergeCell ref="E6:F6"/>
    <mergeCell ref="E7:F7"/>
    <mergeCell ref="E8:F8"/>
    <mergeCell ref="E12:F12"/>
    <mergeCell ref="D28:E29"/>
    <mergeCell ref="B28:C29"/>
    <mergeCell ref="C25:D25"/>
    <mergeCell ref="E25:F25"/>
    <mergeCell ref="G25:H25"/>
    <mergeCell ref="K25:L25"/>
    <mergeCell ref="I25:J25"/>
    <mergeCell ref="C24:D24"/>
    <mergeCell ref="E24:F24"/>
    <mergeCell ref="G7:H8"/>
    <mergeCell ref="G13:H14"/>
    <mergeCell ref="L19:L20"/>
    <mergeCell ref="G24:H24"/>
    <mergeCell ref="E13:F13"/>
    <mergeCell ref="C13:D13"/>
    <mergeCell ref="I24:J24"/>
    <mergeCell ref="K24:L24"/>
    <mergeCell ref="E14:F14"/>
    <mergeCell ref="C14:D14"/>
  </mergeCells>
  <conditionalFormatting sqref="D28">
    <cfRule type="cellIs" dxfId="4" priority="3" operator="equal">
      <formula>"Bestanden"</formula>
    </cfRule>
    <cfRule type="cellIs" dxfId="3" priority="4" operator="equal">
      <formula>"Nicht bestanden"</formula>
    </cfRule>
    <cfRule type="cellIs" dxfId="2" priority="5" operator="equal">
      <formula>"""Nicht bestanden"""</formula>
    </cfRule>
  </conditionalFormatting>
  <conditionalFormatting sqref="D28:E29">
    <cfRule type="cellIs" dxfId="1" priority="1" operator="equal">
      <formula>"positiv"</formula>
    </cfRule>
    <cfRule type="cellIs" dxfId="0" priority="2" operator="equal">
      <formula>"negativ"</formula>
    </cfRule>
  </conditionalFormatting>
  <pageMargins left="0.7" right="0.7" top="0.78740157499999996" bottom="0.78740157499999996" header="0.3" footer="0.3"/>
  <pageSetup paperSize="9" scale="63" orientation="portrait" r:id="rId1"/>
  <ignoredErrors>
    <ignoredError sqref="F26 D2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9D725E2479F64F9D6788495BCE97E1" ma:contentTypeVersion="1" ma:contentTypeDescription="Ein neues Dokument erstellen." ma:contentTypeScope="" ma:versionID="f8755ab51c2630722cc04c7011cdfebd">
  <xsd:schema xmlns:xsd="http://www.w3.org/2001/XMLSchema" xmlns:xs="http://www.w3.org/2001/XMLSchema" xmlns:p="http://schemas.microsoft.com/office/2006/metadata/properties" xmlns:ns1="http://schemas.microsoft.com/sharepoint/v3" targetNamespace="http://schemas.microsoft.com/office/2006/metadata/properties" ma:root="true" ma:fieldsID="5a59a4c3cf7d080813fab7205a7a12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F3C4882-5771-4B16-BA33-3F185A82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E6F5A-2783-49E7-A9EA-5B11FA74BC4D}">
  <ds:schemaRefs>
    <ds:schemaRef ds:uri="http://schemas.microsoft.com/sharepoint/v3/contenttype/forms"/>
  </ds:schemaRefs>
</ds:datastoreItem>
</file>

<file path=customXml/itemProps3.xml><?xml version="1.0" encoding="utf-8"?>
<ds:datastoreItem xmlns:ds="http://schemas.openxmlformats.org/officeDocument/2006/customXml" ds:itemID="{599BB185-4B6A-46FE-B590-7B299B1662AB}">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AP 1G</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Locher Simone</dc:creator>
  <cp:lastModifiedBy>Locher Simone (AHB GR)</cp:lastModifiedBy>
  <cp:lastPrinted>2023-05-11T12:30:38Z</cp:lastPrinted>
  <dcterms:created xsi:type="dcterms:W3CDTF">2022-09-26T15:02:08Z</dcterms:created>
  <dcterms:modified xsi:type="dcterms:W3CDTF">2025-06-16T05:51:35Z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0x0101009B9D725E2479F64F9D6788495BCE97E1</vt:lpwstr>
  </property>
  <property fmtid="{D5CDD505-2E9C-101B-9397-08002B2CF9AE}" pid="3" name="MSIP_Label_fbfc5642-2d7f-4e68-9674-ab3e35a89b06_Enabled">
    <vt:lpwstr>true</vt:lpwstr>
  </property>
  <property fmtid="{D5CDD505-2E9C-101B-9397-08002B2CF9AE}" pid="4" name="MSIP_Label_fbfc5642-2d7f-4e68-9674-ab3e35a89b06_SetDate">
    <vt:lpwstr>2025-05-16T09:13:18Z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cd4b6c29-8e4b-4b72-afec-7fc662975e57</vt:lpwstr>
  </property>
  <property fmtid="{D5CDD505-2E9C-101B-9397-08002B2CF9AE}" pid="9" name="MSIP_Label_fbfc5642-2d7f-4e68-9674-ab3e35a89b06_ContentBits">
    <vt:lpwstr>0</vt:lpwstr>
  </property>
</Properties>
</file>